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file-sv.w2.city.chofu.tokyo.jp\0607_障害福祉課\内部\03 サービス支援係\J-30 地域生活支援事業\32 移動支援／日中一時支援\03 請求書類\"/>
    </mc:Choice>
  </mc:AlternateContent>
  <bookViews>
    <workbookView xWindow="32760" yWindow="32760" windowWidth="18000" windowHeight="7995" tabRatio="697" activeTab="2"/>
  </bookViews>
  <sheets>
    <sheet name="利用者情報入力" sheetId="50" r:id="rId1"/>
    <sheet name="明細書" sheetId="48" r:id="rId2"/>
    <sheet name="サービスコード" sheetId="49" r:id="rId3"/>
    <sheet name="【記入例】明細書" sheetId="54" r:id="rId4"/>
  </sheets>
  <definedNames>
    <definedName name="_xlnm.Print_Area" localSheetId="3">【記入例】明細書!$A$1:$J$72</definedName>
    <definedName name="_xlnm.Print_Area" localSheetId="1">明細書!$A$1:$J$72</definedName>
  </definedNames>
  <calcPr calcId="162913"/>
</workbook>
</file>

<file path=xl/calcChain.xml><?xml version="1.0" encoding="utf-8"?>
<calcChain xmlns="http://schemas.openxmlformats.org/spreadsheetml/2006/main">
  <c r="C220" i="48" l="1"/>
  <c r="C14" i="54" l="1"/>
  <c r="G647" i="54"/>
  <c r="E647" i="54"/>
  <c r="C647" i="54"/>
  <c r="G646" i="54"/>
  <c r="E646" i="54"/>
  <c r="C646" i="54"/>
  <c r="G645" i="54"/>
  <c r="E645" i="54"/>
  <c r="C645" i="54"/>
  <c r="G644" i="54"/>
  <c r="E644" i="54"/>
  <c r="C644" i="54"/>
  <c r="G643" i="54"/>
  <c r="E643" i="54"/>
  <c r="C643" i="54"/>
  <c r="G642" i="54"/>
  <c r="E642" i="54"/>
  <c r="C642" i="54"/>
  <c r="G641" i="54"/>
  <c r="E641" i="54"/>
  <c r="C641" i="54"/>
  <c r="G640" i="54"/>
  <c r="E640" i="54"/>
  <c r="C640" i="54"/>
  <c r="E638" i="54"/>
  <c r="C638" i="54"/>
  <c r="E637" i="54"/>
  <c r="J643" i="54" s="1"/>
  <c r="G635" i="54"/>
  <c r="E635" i="54"/>
  <c r="C635" i="54"/>
  <c r="G634" i="54"/>
  <c r="E634" i="54"/>
  <c r="C634" i="54"/>
  <c r="G633" i="54"/>
  <c r="E633" i="54"/>
  <c r="C633" i="54"/>
  <c r="G632" i="54"/>
  <c r="E632" i="54"/>
  <c r="C632" i="54"/>
  <c r="G631" i="54"/>
  <c r="E631" i="54"/>
  <c r="C631" i="54"/>
  <c r="G630" i="54"/>
  <c r="E630" i="54"/>
  <c r="C630" i="54"/>
  <c r="G629" i="54"/>
  <c r="E629" i="54"/>
  <c r="C629" i="54"/>
  <c r="G628" i="54"/>
  <c r="E628" i="54"/>
  <c r="C628" i="54"/>
  <c r="E626" i="54"/>
  <c r="C626" i="54"/>
  <c r="E625" i="54"/>
  <c r="J631" i="54" s="1"/>
  <c r="G623" i="54"/>
  <c r="E623" i="54"/>
  <c r="C623" i="54"/>
  <c r="G622" i="54"/>
  <c r="E622" i="54"/>
  <c r="C622" i="54"/>
  <c r="G621" i="54"/>
  <c r="E621" i="54"/>
  <c r="C621" i="54"/>
  <c r="G620" i="54"/>
  <c r="E620" i="54"/>
  <c r="C620" i="54"/>
  <c r="G619" i="54"/>
  <c r="E619" i="54"/>
  <c r="C619" i="54"/>
  <c r="G618" i="54"/>
  <c r="E618" i="54"/>
  <c r="C618" i="54"/>
  <c r="G617" i="54"/>
  <c r="E617" i="54"/>
  <c r="C617" i="54"/>
  <c r="G616" i="54"/>
  <c r="E616" i="54"/>
  <c r="C616" i="54"/>
  <c r="E614" i="54"/>
  <c r="C614" i="54"/>
  <c r="E613" i="54"/>
  <c r="J619" i="54" s="1"/>
  <c r="G611" i="54"/>
  <c r="E611" i="54"/>
  <c r="C611" i="54"/>
  <c r="G610" i="54"/>
  <c r="E610" i="54"/>
  <c r="C610" i="54"/>
  <c r="G609" i="54"/>
  <c r="E609" i="54"/>
  <c r="C609" i="54"/>
  <c r="G608" i="54"/>
  <c r="E608" i="54"/>
  <c r="C608" i="54"/>
  <c r="G607" i="54"/>
  <c r="E607" i="54"/>
  <c r="C607" i="54"/>
  <c r="G606" i="54"/>
  <c r="E606" i="54"/>
  <c r="C606" i="54"/>
  <c r="G605" i="54"/>
  <c r="E605" i="54"/>
  <c r="C605" i="54"/>
  <c r="G604" i="54"/>
  <c r="E604" i="54"/>
  <c r="C604" i="54"/>
  <c r="E602" i="54"/>
  <c r="C602" i="54"/>
  <c r="E601" i="54"/>
  <c r="J607" i="54" s="1"/>
  <c r="G599" i="54"/>
  <c r="E599" i="54"/>
  <c r="C599" i="54"/>
  <c r="G598" i="54"/>
  <c r="E598" i="54"/>
  <c r="C598" i="54"/>
  <c r="G597" i="54"/>
  <c r="E597" i="54"/>
  <c r="C597" i="54"/>
  <c r="G596" i="54"/>
  <c r="E596" i="54"/>
  <c r="C596" i="54"/>
  <c r="G595" i="54"/>
  <c r="E595" i="54"/>
  <c r="C595" i="54"/>
  <c r="G594" i="54"/>
  <c r="E594" i="54"/>
  <c r="C594" i="54"/>
  <c r="G593" i="54"/>
  <c r="E593" i="54"/>
  <c r="C593" i="54"/>
  <c r="G592" i="54"/>
  <c r="E592" i="54"/>
  <c r="C592" i="54"/>
  <c r="E590" i="54"/>
  <c r="C590" i="54"/>
  <c r="E589" i="54"/>
  <c r="J595" i="54" s="1"/>
  <c r="G587" i="54"/>
  <c r="E587" i="54"/>
  <c r="C587" i="54"/>
  <c r="G586" i="54"/>
  <c r="E586" i="54"/>
  <c r="C586" i="54"/>
  <c r="G585" i="54"/>
  <c r="E585" i="54"/>
  <c r="C585" i="54"/>
  <c r="G584" i="54"/>
  <c r="E584" i="54"/>
  <c r="C584" i="54"/>
  <c r="G583" i="54"/>
  <c r="E583" i="54"/>
  <c r="C583" i="54"/>
  <c r="G582" i="54"/>
  <c r="E582" i="54"/>
  <c r="C582" i="54"/>
  <c r="G581" i="54"/>
  <c r="E581" i="54"/>
  <c r="C581" i="54"/>
  <c r="G580" i="54"/>
  <c r="E580" i="54"/>
  <c r="C580" i="54"/>
  <c r="E578" i="54"/>
  <c r="C578" i="54"/>
  <c r="E577" i="54"/>
  <c r="J583" i="54" s="1"/>
  <c r="G575" i="54"/>
  <c r="E575" i="54"/>
  <c r="C575" i="54"/>
  <c r="G574" i="54"/>
  <c r="E574" i="54"/>
  <c r="C574" i="54"/>
  <c r="G573" i="54"/>
  <c r="E573" i="54"/>
  <c r="C573" i="54"/>
  <c r="G572" i="54"/>
  <c r="E572" i="54"/>
  <c r="C572" i="54"/>
  <c r="G571" i="54"/>
  <c r="E571" i="54"/>
  <c r="C571" i="54"/>
  <c r="G570" i="54"/>
  <c r="E570" i="54"/>
  <c r="C570" i="54"/>
  <c r="G569" i="54"/>
  <c r="E569" i="54"/>
  <c r="C569" i="54"/>
  <c r="G568" i="54"/>
  <c r="E568" i="54"/>
  <c r="C568" i="54"/>
  <c r="E566" i="54"/>
  <c r="C566" i="54"/>
  <c r="E565" i="54"/>
  <c r="J571" i="54" s="1"/>
  <c r="G563" i="54"/>
  <c r="E563" i="54"/>
  <c r="C563" i="54"/>
  <c r="G562" i="54"/>
  <c r="E562" i="54"/>
  <c r="C562" i="54"/>
  <c r="G561" i="54"/>
  <c r="E561" i="54"/>
  <c r="C561" i="54"/>
  <c r="G560" i="54"/>
  <c r="E560" i="54"/>
  <c r="C560" i="54"/>
  <c r="G559" i="54"/>
  <c r="E559" i="54"/>
  <c r="C559" i="54"/>
  <c r="G558" i="54"/>
  <c r="E558" i="54"/>
  <c r="C558" i="54"/>
  <c r="G557" i="54"/>
  <c r="E557" i="54"/>
  <c r="C557" i="54"/>
  <c r="G556" i="54"/>
  <c r="E556" i="54"/>
  <c r="C556" i="54"/>
  <c r="E554" i="54"/>
  <c r="C554" i="54"/>
  <c r="E553" i="54"/>
  <c r="J559" i="54" s="1"/>
  <c r="G551" i="54"/>
  <c r="E551" i="54"/>
  <c r="C551" i="54"/>
  <c r="G550" i="54"/>
  <c r="E550" i="54"/>
  <c r="C550" i="54"/>
  <c r="G549" i="54"/>
  <c r="E549" i="54"/>
  <c r="C549" i="54"/>
  <c r="G548" i="54"/>
  <c r="E548" i="54"/>
  <c r="C548" i="54"/>
  <c r="G547" i="54"/>
  <c r="E547" i="54"/>
  <c r="C547" i="54"/>
  <c r="G546" i="54"/>
  <c r="E546" i="54"/>
  <c r="C546" i="54"/>
  <c r="G545" i="54"/>
  <c r="E545" i="54"/>
  <c r="C545" i="54"/>
  <c r="G544" i="54"/>
  <c r="E544" i="54"/>
  <c r="C544" i="54"/>
  <c r="E542" i="54"/>
  <c r="C542" i="54"/>
  <c r="E541" i="54"/>
  <c r="J547" i="54"/>
  <c r="G539" i="54"/>
  <c r="E539" i="54"/>
  <c r="C539" i="54"/>
  <c r="G538" i="54"/>
  <c r="E538" i="54"/>
  <c r="C538" i="54"/>
  <c r="G537" i="54"/>
  <c r="E537" i="54"/>
  <c r="C537" i="54"/>
  <c r="G536" i="54"/>
  <c r="E536" i="54"/>
  <c r="C536" i="54"/>
  <c r="G535" i="54"/>
  <c r="E535" i="54"/>
  <c r="C535" i="54"/>
  <c r="G534" i="54"/>
  <c r="E534" i="54"/>
  <c r="C534" i="54"/>
  <c r="G533" i="54"/>
  <c r="E533" i="54"/>
  <c r="C533" i="54"/>
  <c r="G532" i="54"/>
  <c r="E532" i="54"/>
  <c r="C532" i="54"/>
  <c r="E530" i="54"/>
  <c r="C530" i="54"/>
  <c r="E529" i="54"/>
  <c r="J535" i="54" s="1"/>
  <c r="G527" i="54"/>
  <c r="E527" i="54"/>
  <c r="C527" i="54"/>
  <c r="G526" i="54"/>
  <c r="E526" i="54"/>
  <c r="C526" i="54"/>
  <c r="G525" i="54"/>
  <c r="E525" i="54"/>
  <c r="C525" i="54"/>
  <c r="G524" i="54"/>
  <c r="E524" i="54"/>
  <c r="C524" i="54"/>
  <c r="G523" i="54"/>
  <c r="E523" i="54"/>
  <c r="C523" i="54"/>
  <c r="G522" i="54"/>
  <c r="E522" i="54"/>
  <c r="C522" i="54"/>
  <c r="G521" i="54"/>
  <c r="E521" i="54"/>
  <c r="C521" i="54"/>
  <c r="G520" i="54"/>
  <c r="E520" i="54"/>
  <c r="C520" i="54"/>
  <c r="E518" i="54"/>
  <c r="C518" i="54"/>
  <c r="E517" i="54"/>
  <c r="J523" i="54" s="1"/>
  <c r="G515" i="54"/>
  <c r="E515" i="54"/>
  <c r="C515" i="54"/>
  <c r="G514" i="54"/>
  <c r="E514" i="54"/>
  <c r="C514" i="54"/>
  <c r="G513" i="54"/>
  <c r="E513" i="54"/>
  <c r="C513" i="54"/>
  <c r="G512" i="54"/>
  <c r="E512" i="54"/>
  <c r="C512" i="54"/>
  <c r="G511" i="54"/>
  <c r="E511" i="54"/>
  <c r="C511" i="54"/>
  <c r="G510" i="54"/>
  <c r="E510" i="54"/>
  <c r="C510" i="54"/>
  <c r="G509" i="54"/>
  <c r="E509" i="54"/>
  <c r="C509" i="54"/>
  <c r="G508" i="54"/>
  <c r="E508" i="54"/>
  <c r="C508" i="54"/>
  <c r="E506" i="54"/>
  <c r="C506" i="54"/>
  <c r="E505" i="54"/>
  <c r="J511" i="54"/>
  <c r="G503" i="54"/>
  <c r="E503" i="54"/>
  <c r="C503" i="54"/>
  <c r="G502" i="54"/>
  <c r="E502" i="54"/>
  <c r="C502" i="54"/>
  <c r="G501" i="54"/>
  <c r="E501" i="54"/>
  <c r="C501" i="54"/>
  <c r="G500" i="54"/>
  <c r="E500" i="54"/>
  <c r="C500" i="54"/>
  <c r="G499" i="54"/>
  <c r="E499" i="54"/>
  <c r="C499" i="54"/>
  <c r="G498" i="54"/>
  <c r="E498" i="54"/>
  <c r="C498" i="54"/>
  <c r="G497" i="54"/>
  <c r="E497" i="54"/>
  <c r="C497" i="54"/>
  <c r="G496" i="54"/>
  <c r="E496" i="54"/>
  <c r="C496" i="54"/>
  <c r="E494" i="54"/>
  <c r="C494" i="54"/>
  <c r="E493" i="54"/>
  <c r="J499" i="54" s="1"/>
  <c r="G491" i="54"/>
  <c r="E491" i="54"/>
  <c r="C491" i="54"/>
  <c r="G490" i="54"/>
  <c r="E490" i="54"/>
  <c r="C490" i="54"/>
  <c r="G489" i="54"/>
  <c r="E489" i="54"/>
  <c r="C489" i="54"/>
  <c r="G488" i="54"/>
  <c r="E488" i="54"/>
  <c r="C488" i="54"/>
  <c r="G487" i="54"/>
  <c r="E487" i="54"/>
  <c r="C487" i="54"/>
  <c r="G486" i="54"/>
  <c r="E486" i="54"/>
  <c r="C486" i="54"/>
  <c r="G485" i="54"/>
  <c r="E485" i="54"/>
  <c r="C485" i="54"/>
  <c r="G484" i="54"/>
  <c r="E484" i="54"/>
  <c r="C484" i="54"/>
  <c r="E482" i="54"/>
  <c r="C482" i="54"/>
  <c r="E481" i="54"/>
  <c r="J487" i="54" s="1"/>
  <c r="G479" i="54"/>
  <c r="E479" i="54"/>
  <c r="C479" i="54"/>
  <c r="G478" i="54"/>
  <c r="E478" i="54"/>
  <c r="C478" i="54"/>
  <c r="G477" i="54"/>
  <c r="E477" i="54"/>
  <c r="C477" i="54"/>
  <c r="G476" i="54"/>
  <c r="E476" i="54"/>
  <c r="C476" i="54"/>
  <c r="G475" i="54"/>
  <c r="E475" i="54"/>
  <c r="C475" i="54"/>
  <c r="G474" i="54"/>
  <c r="E474" i="54"/>
  <c r="C474" i="54"/>
  <c r="G473" i="54"/>
  <c r="E473" i="54"/>
  <c r="C473" i="54"/>
  <c r="G472" i="54"/>
  <c r="E472" i="54"/>
  <c r="C472" i="54"/>
  <c r="E470" i="54"/>
  <c r="C470" i="54"/>
  <c r="E469" i="54"/>
  <c r="J475" i="54"/>
  <c r="G467" i="54"/>
  <c r="E467" i="54"/>
  <c r="C467" i="54"/>
  <c r="G466" i="54"/>
  <c r="E466" i="54"/>
  <c r="C466" i="54"/>
  <c r="G465" i="54"/>
  <c r="E465" i="54"/>
  <c r="C465" i="54"/>
  <c r="G464" i="54"/>
  <c r="E464" i="54"/>
  <c r="C464" i="54"/>
  <c r="G463" i="54"/>
  <c r="E463" i="54"/>
  <c r="C463" i="54"/>
  <c r="G462" i="54"/>
  <c r="E462" i="54"/>
  <c r="C462" i="54"/>
  <c r="G461" i="54"/>
  <c r="E461" i="54"/>
  <c r="C461" i="54"/>
  <c r="G460" i="54"/>
  <c r="E460" i="54"/>
  <c r="C460" i="54"/>
  <c r="E458" i="54"/>
  <c r="C458" i="54"/>
  <c r="E457" i="54"/>
  <c r="J463" i="54" s="1"/>
  <c r="G455" i="54"/>
  <c r="E455" i="54"/>
  <c r="C455" i="54"/>
  <c r="G454" i="54"/>
  <c r="E454" i="54"/>
  <c r="C454" i="54"/>
  <c r="G453" i="54"/>
  <c r="E453" i="54"/>
  <c r="C453" i="54"/>
  <c r="G452" i="54"/>
  <c r="E452" i="54"/>
  <c r="C452" i="54"/>
  <c r="G451" i="54"/>
  <c r="E451" i="54"/>
  <c r="C451" i="54"/>
  <c r="G450" i="54"/>
  <c r="E450" i="54"/>
  <c r="C450" i="54"/>
  <c r="G449" i="54"/>
  <c r="E449" i="54"/>
  <c r="C449" i="54"/>
  <c r="G448" i="54"/>
  <c r="E448" i="54"/>
  <c r="C448" i="54"/>
  <c r="E446" i="54"/>
  <c r="C446" i="54"/>
  <c r="E445" i="54"/>
  <c r="J451" i="54" s="1"/>
  <c r="G443" i="54"/>
  <c r="E443" i="54"/>
  <c r="C443" i="54"/>
  <c r="G442" i="54"/>
  <c r="E442" i="54"/>
  <c r="C442" i="54"/>
  <c r="G441" i="54"/>
  <c r="E441" i="54"/>
  <c r="C441" i="54"/>
  <c r="G440" i="54"/>
  <c r="E440" i="54"/>
  <c r="C440" i="54"/>
  <c r="G439" i="54"/>
  <c r="E439" i="54"/>
  <c r="C439" i="54"/>
  <c r="G438" i="54"/>
  <c r="E438" i="54"/>
  <c r="C438" i="54"/>
  <c r="G437" i="54"/>
  <c r="E437" i="54"/>
  <c r="C437" i="54"/>
  <c r="G436" i="54"/>
  <c r="E436" i="54"/>
  <c r="C436" i="54"/>
  <c r="E434" i="54"/>
  <c r="C434" i="54"/>
  <c r="E433" i="54"/>
  <c r="J439" i="54" s="1"/>
  <c r="G431" i="54"/>
  <c r="E431" i="54"/>
  <c r="C431" i="54"/>
  <c r="G430" i="54"/>
  <c r="E430" i="54"/>
  <c r="C430" i="54"/>
  <c r="G429" i="54"/>
  <c r="E429" i="54"/>
  <c r="C429" i="54"/>
  <c r="G428" i="54"/>
  <c r="E428" i="54"/>
  <c r="C428" i="54"/>
  <c r="G427" i="54"/>
  <c r="E427" i="54"/>
  <c r="C427" i="54"/>
  <c r="G426" i="54"/>
  <c r="E426" i="54"/>
  <c r="C426" i="54"/>
  <c r="G425" i="54"/>
  <c r="E425" i="54"/>
  <c r="C425" i="54"/>
  <c r="G424" i="54"/>
  <c r="E424" i="54"/>
  <c r="C424" i="54"/>
  <c r="E422" i="54"/>
  <c r="C422" i="54"/>
  <c r="E421" i="54"/>
  <c r="J427" i="54" s="1"/>
  <c r="G419" i="54"/>
  <c r="E419" i="54"/>
  <c r="C419" i="54"/>
  <c r="G418" i="54"/>
  <c r="E418" i="54"/>
  <c r="C418" i="54"/>
  <c r="G417" i="54"/>
  <c r="E417" i="54"/>
  <c r="C417" i="54"/>
  <c r="G416" i="54"/>
  <c r="E416" i="54"/>
  <c r="C416" i="54"/>
  <c r="G415" i="54"/>
  <c r="E415" i="54"/>
  <c r="C415" i="54"/>
  <c r="G414" i="54"/>
  <c r="E414" i="54"/>
  <c r="C414" i="54"/>
  <c r="G413" i="54"/>
  <c r="E413" i="54"/>
  <c r="C413" i="54"/>
  <c r="G412" i="54"/>
  <c r="E412" i="54"/>
  <c r="C412" i="54"/>
  <c r="E410" i="54"/>
  <c r="C410" i="54"/>
  <c r="E409" i="54"/>
  <c r="J415" i="54" s="1"/>
  <c r="G407" i="54"/>
  <c r="E407" i="54"/>
  <c r="C407" i="54"/>
  <c r="G406" i="54"/>
  <c r="E406" i="54"/>
  <c r="C406" i="54"/>
  <c r="G405" i="54"/>
  <c r="E405" i="54"/>
  <c r="C405" i="54"/>
  <c r="G404" i="54"/>
  <c r="E404" i="54"/>
  <c r="C404" i="54"/>
  <c r="G403" i="54"/>
  <c r="E403" i="54"/>
  <c r="C403" i="54"/>
  <c r="G402" i="54"/>
  <c r="E402" i="54"/>
  <c r="C402" i="54"/>
  <c r="G401" i="54"/>
  <c r="E401" i="54"/>
  <c r="C401" i="54"/>
  <c r="G400" i="54"/>
  <c r="E400" i="54"/>
  <c r="C400" i="54"/>
  <c r="E398" i="54"/>
  <c r="C398" i="54"/>
  <c r="E397" i="54"/>
  <c r="J403" i="54" s="1"/>
  <c r="G395" i="54"/>
  <c r="E395" i="54"/>
  <c r="C395" i="54"/>
  <c r="G394" i="54"/>
  <c r="E394" i="54"/>
  <c r="C394" i="54"/>
  <c r="G393" i="54"/>
  <c r="E393" i="54"/>
  <c r="C393" i="54"/>
  <c r="G392" i="54"/>
  <c r="E392" i="54"/>
  <c r="C392" i="54"/>
  <c r="G391" i="54"/>
  <c r="E391" i="54"/>
  <c r="C391" i="54"/>
  <c r="G390" i="54"/>
  <c r="E390" i="54"/>
  <c r="C390" i="54"/>
  <c r="G389" i="54"/>
  <c r="E389" i="54"/>
  <c r="C389" i="54"/>
  <c r="G388" i="54"/>
  <c r="E388" i="54"/>
  <c r="C388" i="54"/>
  <c r="E386" i="54"/>
  <c r="C386" i="54"/>
  <c r="E385" i="54"/>
  <c r="J391" i="54" s="1"/>
  <c r="G383" i="54"/>
  <c r="E383" i="54"/>
  <c r="C383" i="54"/>
  <c r="G382" i="54"/>
  <c r="E382" i="54"/>
  <c r="C382" i="54"/>
  <c r="G381" i="54"/>
  <c r="E381" i="54"/>
  <c r="C381" i="54"/>
  <c r="G380" i="54"/>
  <c r="E380" i="54"/>
  <c r="C380" i="54"/>
  <c r="G379" i="54"/>
  <c r="E379" i="54"/>
  <c r="C379" i="54"/>
  <c r="G378" i="54"/>
  <c r="E378" i="54"/>
  <c r="C378" i="54"/>
  <c r="G377" i="54"/>
  <c r="E377" i="54"/>
  <c r="C377" i="54"/>
  <c r="G376" i="54"/>
  <c r="E376" i="54"/>
  <c r="C376" i="54"/>
  <c r="E374" i="54"/>
  <c r="C374" i="54"/>
  <c r="E373" i="54"/>
  <c r="J379" i="54" s="1"/>
  <c r="G371" i="54"/>
  <c r="E371" i="54"/>
  <c r="C371" i="54"/>
  <c r="G370" i="54"/>
  <c r="E370" i="54"/>
  <c r="C370" i="54"/>
  <c r="G369" i="54"/>
  <c r="E369" i="54"/>
  <c r="C369" i="54"/>
  <c r="G368" i="54"/>
  <c r="E368" i="54"/>
  <c r="C368" i="54"/>
  <c r="G367" i="54"/>
  <c r="E367" i="54"/>
  <c r="C367" i="54"/>
  <c r="G366" i="54"/>
  <c r="E366" i="54"/>
  <c r="C366" i="54"/>
  <c r="G365" i="54"/>
  <c r="E365" i="54"/>
  <c r="C365" i="54"/>
  <c r="G364" i="54"/>
  <c r="E364" i="54"/>
  <c r="C364" i="54"/>
  <c r="E362" i="54"/>
  <c r="C362" i="54"/>
  <c r="E361" i="54"/>
  <c r="J367" i="54" s="1"/>
  <c r="G359" i="54"/>
  <c r="E359" i="54"/>
  <c r="C359" i="54"/>
  <c r="G358" i="54"/>
  <c r="E358" i="54"/>
  <c r="C358" i="54"/>
  <c r="G357" i="54"/>
  <c r="E357" i="54"/>
  <c r="C357" i="54"/>
  <c r="G356" i="54"/>
  <c r="E356" i="54"/>
  <c r="C356" i="54"/>
  <c r="G355" i="54"/>
  <c r="E355" i="54"/>
  <c r="C355" i="54"/>
  <c r="G354" i="54"/>
  <c r="E354" i="54"/>
  <c r="C354" i="54"/>
  <c r="G353" i="54"/>
  <c r="E353" i="54"/>
  <c r="C353" i="54"/>
  <c r="G352" i="54"/>
  <c r="E352" i="54"/>
  <c r="C352" i="54"/>
  <c r="E350" i="54"/>
  <c r="C350" i="54"/>
  <c r="E349" i="54"/>
  <c r="J355" i="54" s="1"/>
  <c r="G347" i="54"/>
  <c r="E347" i="54"/>
  <c r="C347" i="54"/>
  <c r="G346" i="54"/>
  <c r="E346" i="54"/>
  <c r="C346" i="54"/>
  <c r="G345" i="54"/>
  <c r="E345" i="54"/>
  <c r="C345" i="54"/>
  <c r="G344" i="54"/>
  <c r="E344" i="54"/>
  <c r="C344" i="54"/>
  <c r="G343" i="54"/>
  <c r="E343" i="54"/>
  <c r="C343" i="54"/>
  <c r="G342" i="54"/>
  <c r="E342" i="54"/>
  <c r="C342" i="54"/>
  <c r="G341" i="54"/>
  <c r="E341" i="54"/>
  <c r="C341" i="54"/>
  <c r="G340" i="54"/>
  <c r="E340" i="54"/>
  <c r="C340" i="54"/>
  <c r="E338" i="54"/>
  <c r="C338" i="54"/>
  <c r="E337" i="54"/>
  <c r="J343" i="54" s="1"/>
  <c r="G335" i="54"/>
  <c r="E335" i="54"/>
  <c r="C335" i="54"/>
  <c r="G334" i="54"/>
  <c r="E334" i="54"/>
  <c r="C334" i="54"/>
  <c r="G333" i="54"/>
  <c r="E333" i="54"/>
  <c r="C333" i="54"/>
  <c r="G332" i="54"/>
  <c r="E332" i="54"/>
  <c r="C332" i="54"/>
  <c r="G331" i="54"/>
  <c r="E331" i="54"/>
  <c r="C331" i="54"/>
  <c r="G330" i="54"/>
  <c r="E330" i="54"/>
  <c r="C330" i="54"/>
  <c r="G329" i="54"/>
  <c r="E329" i="54"/>
  <c r="C329" i="54"/>
  <c r="G328" i="54"/>
  <c r="E328" i="54"/>
  <c r="C328" i="54"/>
  <c r="E326" i="54"/>
  <c r="C326" i="54"/>
  <c r="E325" i="54"/>
  <c r="J331" i="54" s="1"/>
  <c r="G323" i="54"/>
  <c r="E323" i="54"/>
  <c r="C323" i="54"/>
  <c r="G322" i="54"/>
  <c r="E322" i="54"/>
  <c r="C322" i="54"/>
  <c r="G321" i="54"/>
  <c r="E321" i="54"/>
  <c r="C321" i="54"/>
  <c r="G320" i="54"/>
  <c r="E320" i="54"/>
  <c r="C320" i="54"/>
  <c r="G319" i="54"/>
  <c r="E319" i="54"/>
  <c r="C319" i="54"/>
  <c r="G318" i="54"/>
  <c r="E318" i="54"/>
  <c r="C318" i="54"/>
  <c r="G317" i="54"/>
  <c r="E317" i="54"/>
  <c r="C317" i="54"/>
  <c r="G316" i="54"/>
  <c r="E316" i="54"/>
  <c r="C316" i="54"/>
  <c r="E314" i="54"/>
  <c r="C314" i="54"/>
  <c r="E313" i="54"/>
  <c r="J319" i="54" s="1"/>
  <c r="G311" i="54"/>
  <c r="E311" i="54"/>
  <c r="C311" i="54"/>
  <c r="G310" i="54"/>
  <c r="E310" i="54"/>
  <c r="C310" i="54"/>
  <c r="G309" i="54"/>
  <c r="E309" i="54"/>
  <c r="C309" i="54"/>
  <c r="G308" i="54"/>
  <c r="E308" i="54"/>
  <c r="C308" i="54"/>
  <c r="G307" i="54"/>
  <c r="E307" i="54"/>
  <c r="C307" i="54"/>
  <c r="G306" i="54"/>
  <c r="E306" i="54"/>
  <c r="C306" i="54"/>
  <c r="G305" i="54"/>
  <c r="E305" i="54"/>
  <c r="C305" i="54"/>
  <c r="G304" i="54"/>
  <c r="E304" i="54"/>
  <c r="C304" i="54"/>
  <c r="E302" i="54"/>
  <c r="C302" i="54"/>
  <c r="E301" i="54"/>
  <c r="J307" i="54"/>
  <c r="G299" i="54"/>
  <c r="E299" i="54"/>
  <c r="C299" i="54"/>
  <c r="G298" i="54"/>
  <c r="E298" i="54"/>
  <c r="C298" i="54"/>
  <c r="G297" i="54"/>
  <c r="E297" i="54"/>
  <c r="C297" i="54"/>
  <c r="G296" i="54"/>
  <c r="E296" i="54"/>
  <c r="C296" i="54"/>
  <c r="G295" i="54"/>
  <c r="E295" i="54"/>
  <c r="C295" i="54"/>
  <c r="G294" i="54"/>
  <c r="E294" i="54"/>
  <c r="C294" i="54"/>
  <c r="G293" i="54"/>
  <c r="E293" i="54"/>
  <c r="C293" i="54"/>
  <c r="G292" i="54"/>
  <c r="E292" i="54"/>
  <c r="C292" i="54"/>
  <c r="E290" i="54"/>
  <c r="C290" i="54"/>
  <c r="E289" i="54"/>
  <c r="J295" i="54"/>
  <c r="G287" i="54"/>
  <c r="E287" i="54"/>
  <c r="C287" i="54"/>
  <c r="G286" i="54"/>
  <c r="E286" i="54"/>
  <c r="C286" i="54"/>
  <c r="G285" i="54"/>
  <c r="E285" i="54"/>
  <c r="C285" i="54"/>
  <c r="G284" i="54"/>
  <c r="E284" i="54"/>
  <c r="C284" i="54"/>
  <c r="G283" i="54"/>
  <c r="E283" i="54"/>
  <c r="C283" i="54"/>
  <c r="G282" i="54"/>
  <c r="E282" i="54"/>
  <c r="C282" i="54"/>
  <c r="G281" i="54"/>
  <c r="E281" i="54"/>
  <c r="C281" i="54"/>
  <c r="G280" i="54"/>
  <c r="E280" i="54"/>
  <c r="C280" i="54"/>
  <c r="E278" i="54"/>
  <c r="C278" i="54"/>
  <c r="E277" i="54"/>
  <c r="J283" i="54"/>
  <c r="G275" i="54"/>
  <c r="E275" i="54"/>
  <c r="C275" i="54"/>
  <c r="G274" i="54"/>
  <c r="E274" i="54"/>
  <c r="C274" i="54"/>
  <c r="G273" i="54"/>
  <c r="E273" i="54"/>
  <c r="C273" i="54"/>
  <c r="G272" i="54"/>
  <c r="E272" i="54"/>
  <c r="C272" i="54"/>
  <c r="G271" i="54"/>
  <c r="E271" i="54"/>
  <c r="C271" i="54"/>
  <c r="G270" i="54"/>
  <c r="E270" i="54"/>
  <c r="C270" i="54"/>
  <c r="G269" i="54"/>
  <c r="E269" i="54"/>
  <c r="C269" i="54"/>
  <c r="G268" i="54"/>
  <c r="E268" i="54"/>
  <c r="C268" i="54"/>
  <c r="E266" i="54"/>
  <c r="C266" i="54"/>
  <c r="E265" i="54"/>
  <c r="J271" i="54" s="1"/>
  <c r="G263" i="54"/>
  <c r="E263" i="54"/>
  <c r="C263" i="54"/>
  <c r="G262" i="54"/>
  <c r="E262" i="54"/>
  <c r="C262" i="54"/>
  <c r="G261" i="54"/>
  <c r="E261" i="54"/>
  <c r="C261" i="54"/>
  <c r="G260" i="54"/>
  <c r="E260" i="54"/>
  <c r="C260" i="54"/>
  <c r="G259" i="54"/>
  <c r="E259" i="54"/>
  <c r="C259" i="54"/>
  <c r="G258" i="54"/>
  <c r="E258" i="54"/>
  <c r="C258" i="54"/>
  <c r="G257" i="54"/>
  <c r="E257" i="54"/>
  <c r="C257" i="54"/>
  <c r="G256" i="54"/>
  <c r="E256" i="54"/>
  <c r="C256" i="54"/>
  <c r="E254" i="54"/>
  <c r="C254" i="54"/>
  <c r="E253" i="54"/>
  <c r="J259" i="54"/>
  <c r="G251" i="54"/>
  <c r="E251" i="54"/>
  <c r="C251" i="54"/>
  <c r="G250" i="54"/>
  <c r="E250" i="54"/>
  <c r="C250" i="54"/>
  <c r="G249" i="54"/>
  <c r="E249" i="54"/>
  <c r="C249" i="54"/>
  <c r="G248" i="54"/>
  <c r="E248" i="54"/>
  <c r="C248" i="54"/>
  <c r="G247" i="54"/>
  <c r="E247" i="54"/>
  <c r="C247" i="54"/>
  <c r="G246" i="54"/>
  <c r="E246" i="54"/>
  <c r="C246" i="54"/>
  <c r="G245" i="54"/>
  <c r="E245" i="54"/>
  <c r="C245" i="54"/>
  <c r="G244" i="54"/>
  <c r="E244" i="54"/>
  <c r="C244" i="54"/>
  <c r="E242" i="54"/>
  <c r="C242" i="54"/>
  <c r="E241" i="54"/>
  <c r="J247" i="54"/>
  <c r="G239" i="54"/>
  <c r="E239" i="54"/>
  <c r="C239" i="54"/>
  <c r="G238" i="54"/>
  <c r="E238" i="54"/>
  <c r="C238" i="54"/>
  <c r="G237" i="54"/>
  <c r="E237" i="54"/>
  <c r="C237" i="54"/>
  <c r="G236" i="54"/>
  <c r="E236" i="54"/>
  <c r="C236" i="54"/>
  <c r="G235" i="54"/>
  <c r="E235" i="54"/>
  <c r="C235" i="54"/>
  <c r="G234" i="54"/>
  <c r="E234" i="54"/>
  <c r="C234" i="54"/>
  <c r="G233" i="54"/>
  <c r="E233" i="54"/>
  <c r="C233" i="54"/>
  <c r="G232" i="54"/>
  <c r="E232" i="54"/>
  <c r="C232" i="54"/>
  <c r="E230" i="54"/>
  <c r="C230" i="54"/>
  <c r="E229" i="54"/>
  <c r="J235" i="54"/>
  <c r="G227" i="54"/>
  <c r="E227" i="54"/>
  <c r="C227" i="54"/>
  <c r="G226" i="54"/>
  <c r="E226" i="54"/>
  <c r="C226" i="54"/>
  <c r="G225" i="54"/>
  <c r="E225" i="54"/>
  <c r="C225" i="54"/>
  <c r="G224" i="54"/>
  <c r="E224" i="54"/>
  <c r="C224" i="54"/>
  <c r="G223" i="54"/>
  <c r="E223" i="54"/>
  <c r="C223" i="54"/>
  <c r="G222" i="54"/>
  <c r="E222" i="54"/>
  <c r="C222" i="54"/>
  <c r="G221" i="54"/>
  <c r="E221" i="54"/>
  <c r="C221" i="54"/>
  <c r="G220" i="54"/>
  <c r="E220" i="54"/>
  <c r="C220" i="54"/>
  <c r="E218" i="54"/>
  <c r="C218" i="54"/>
  <c r="E217" i="54"/>
  <c r="J223" i="54"/>
  <c r="G215" i="54"/>
  <c r="E215" i="54"/>
  <c r="C215" i="54"/>
  <c r="G214" i="54"/>
  <c r="E214" i="54"/>
  <c r="C214" i="54"/>
  <c r="G213" i="54"/>
  <c r="E213" i="54"/>
  <c r="C213" i="54"/>
  <c r="G212" i="54"/>
  <c r="E212" i="54"/>
  <c r="C212" i="54"/>
  <c r="G211" i="54"/>
  <c r="E211" i="54"/>
  <c r="C211" i="54"/>
  <c r="G210" i="54"/>
  <c r="E210" i="54"/>
  <c r="C210" i="54"/>
  <c r="G209" i="54"/>
  <c r="E209" i="54"/>
  <c r="C209" i="54"/>
  <c r="G208" i="54"/>
  <c r="E208" i="54"/>
  <c r="C208" i="54"/>
  <c r="E206" i="54"/>
  <c r="C206" i="54"/>
  <c r="E205" i="54"/>
  <c r="J211" i="54" s="1"/>
  <c r="G203" i="54"/>
  <c r="E203" i="54"/>
  <c r="C203" i="54"/>
  <c r="G202" i="54"/>
  <c r="E202" i="54"/>
  <c r="C202" i="54"/>
  <c r="G201" i="54"/>
  <c r="E201" i="54"/>
  <c r="C201" i="54"/>
  <c r="G200" i="54"/>
  <c r="E200" i="54"/>
  <c r="C200" i="54"/>
  <c r="G199" i="54"/>
  <c r="E199" i="54"/>
  <c r="C199" i="54"/>
  <c r="G198" i="54"/>
  <c r="E198" i="54"/>
  <c r="C198" i="54"/>
  <c r="G197" i="54"/>
  <c r="E197" i="54"/>
  <c r="C197" i="54"/>
  <c r="G196" i="54"/>
  <c r="E196" i="54"/>
  <c r="C196" i="54"/>
  <c r="E194" i="54"/>
  <c r="C194" i="54"/>
  <c r="E193" i="54"/>
  <c r="J199" i="54" s="1"/>
  <c r="G191" i="54"/>
  <c r="E191" i="54"/>
  <c r="C191" i="54"/>
  <c r="G190" i="54"/>
  <c r="E190" i="54"/>
  <c r="C190" i="54"/>
  <c r="G189" i="54"/>
  <c r="E189" i="54"/>
  <c r="C189" i="54"/>
  <c r="G188" i="54"/>
  <c r="E188" i="54"/>
  <c r="C188" i="54"/>
  <c r="G187" i="54"/>
  <c r="E187" i="54"/>
  <c r="C187" i="54"/>
  <c r="G186" i="54"/>
  <c r="E186" i="54"/>
  <c r="C186" i="54"/>
  <c r="G185" i="54"/>
  <c r="E185" i="54"/>
  <c r="C185" i="54"/>
  <c r="G184" i="54"/>
  <c r="E184" i="54"/>
  <c r="C184" i="54"/>
  <c r="E182" i="54"/>
  <c r="C182" i="54"/>
  <c r="E181" i="54"/>
  <c r="J187" i="54" s="1"/>
  <c r="G179" i="54"/>
  <c r="E179" i="54"/>
  <c r="C179" i="54"/>
  <c r="G178" i="54"/>
  <c r="E178" i="54"/>
  <c r="C178" i="54"/>
  <c r="G177" i="54"/>
  <c r="E177" i="54"/>
  <c r="C177" i="54"/>
  <c r="G176" i="54"/>
  <c r="E176" i="54"/>
  <c r="C176" i="54"/>
  <c r="G175" i="54"/>
  <c r="E175" i="54"/>
  <c r="C175" i="54"/>
  <c r="G174" i="54"/>
  <c r="E174" i="54"/>
  <c r="C174" i="54"/>
  <c r="G173" i="54"/>
  <c r="E173" i="54"/>
  <c r="C173" i="54"/>
  <c r="G172" i="54"/>
  <c r="E172" i="54"/>
  <c r="C172" i="54"/>
  <c r="E170" i="54"/>
  <c r="C170" i="54"/>
  <c r="E169" i="54"/>
  <c r="J175" i="54" s="1"/>
  <c r="G167" i="54"/>
  <c r="E167" i="54"/>
  <c r="C167" i="54"/>
  <c r="G166" i="54"/>
  <c r="E166" i="54"/>
  <c r="C166" i="54"/>
  <c r="G165" i="54"/>
  <c r="E165" i="54"/>
  <c r="C165" i="54"/>
  <c r="G164" i="54"/>
  <c r="E164" i="54"/>
  <c r="C164" i="54"/>
  <c r="G163" i="54"/>
  <c r="E163" i="54"/>
  <c r="C163" i="54"/>
  <c r="G162" i="54"/>
  <c r="E162" i="54"/>
  <c r="C162" i="54"/>
  <c r="G161" i="54"/>
  <c r="E161" i="54"/>
  <c r="C161" i="54"/>
  <c r="G160" i="54"/>
  <c r="E160" i="54"/>
  <c r="C160" i="54"/>
  <c r="E158" i="54"/>
  <c r="C158" i="54"/>
  <c r="E157" i="54"/>
  <c r="J163" i="54" s="1"/>
  <c r="G155" i="54"/>
  <c r="E155" i="54"/>
  <c r="C155" i="54"/>
  <c r="G154" i="54"/>
  <c r="E154" i="54"/>
  <c r="C154" i="54"/>
  <c r="G153" i="54"/>
  <c r="E153" i="54"/>
  <c r="C153" i="54"/>
  <c r="G152" i="54"/>
  <c r="E152" i="54"/>
  <c r="C152" i="54"/>
  <c r="G151" i="54"/>
  <c r="E151" i="54"/>
  <c r="C151" i="54"/>
  <c r="G150" i="54"/>
  <c r="E150" i="54"/>
  <c r="C150" i="54"/>
  <c r="G149" i="54"/>
  <c r="E149" i="54"/>
  <c r="C149" i="54"/>
  <c r="G148" i="54"/>
  <c r="E148" i="54"/>
  <c r="C148" i="54"/>
  <c r="E146" i="54"/>
  <c r="C146" i="54"/>
  <c r="E145" i="54"/>
  <c r="J151" i="54" s="1"/>
  <c r="G143" i="54"/>
  <c r="E143" i="54"/>
  <c r="C143" i="54"/>
  <c r="G142" i="54"/>
  <c r="E142" i="54"/>
  <c r="C142" i="54"/>
  <c r="G141" i="54"/>
  <c r="E141" i="54"/>
  <c r="C141" i="54"/>
  <c r="G140" i="54"/>
  <c r="E140" i="54"/>
  <c r="C140" i="54"/>
  <c r="G139" i="54"/>
  <c r="E139" i="54"/>
  <c r="C139" i="54"/>
  <c r="G138" i="54"/>
  <c r="E138" i="54"/>
  <c r="C138" i="54"/>
  <c r="G137" i="54"/>
  <c r="E137" i="54"/>
  <c r="C137" i="54"/>
  <c r="G136" i="54"/>
  <c r="E136" i="54"/>
  <c r="C136" i="54"/>
  <c r="E134" i="54"/>
  <c r="C134" i="54"/>
  <c r="E133" i="54"/>
  <c r="J139" i="54" s="1"/>
  <c r="G131" i="54"/>
  <c r="E131" i="54"/>
  <c r="C131" i="54"/>
  <c r="G130" i="54"/>
  <c r="E130" i="54"/>
  <c r="C130" i="54"/>
  <c r="G129" i="54"/>
  <c r="E129" i="54"/>
  <c r="C129" i="54"/>
  <c r="G128" i="54"/>
  <c r="E128" i="54"/>
  <c r="C128" i="54"/>
  <c r="G127" i="54"/>
  <c r="E127" i="54"/>
  <c r="C127" i="54"/>
  <c r="G126" i="54"/>
  <c r="E126" i="54"/>
  <c r="C126" i="54"/>
  <c r="G125" i="54"/>
  <c r="E125" i="54"/>
  <c r="C125" i="54"/>
  <c r="G124" i="54"/>
  <c r="E124" i="54"/>
  <c r="C124" i="54"/>
  <c r="E122" i="54"/>
  <c r="C122" i="54"/>
  <c r="E121" i="54"/>
  <c r="J127" i="54" s="1"/>
  <c r="G119" i="54"/>
  <c r="E119" i="54"/>
  <c r="C119" i="54"/>
  <c r="G118" i="54"/>
  <c r="E118" i="54"/>
  <c r="C118" i="54"/>
  <c r="G117" i="54"/>
  <c r="E117" i="54"/>
  <c r="C117" i="54"/>
  <c r="G116" i="54"/>
  <c r="E116" i="54"/>
  <c r="C116" i="54"/>
  <c r="G115" i="54"/>
  <c r="E115" i="54"/>
  <c r="C115" i="54"/>
  <c r="G114" i="54"/>
  <c r="E114" i="54"/>
  <c r="C114" i="54"/>
  <c r="G113" i="54"/>
  <c r="E113" i="54"/>
  <c r="C113" i="54"/>
  <c r="G112" i="54"/>
  <c r="E112" i="54"/>
  <c r="C112" i="54"/>
  <c r="E110" i="54"/>
  <c r="C110" i="54"/>
  <c r="E109" i="54"/>
  <c r="J115" i="54" s="1"/>
  <c r="G107" i="54"/>
  <c r="E107" i="54"/>
  <c r="C107" i="54"/>
  <c r="G106" i="54"/>
  <c r="E106" i="54"/>
  <c r="C106" i="54"/>
  <c r="G105" i="54"/>
  <c r="E105" i="54"/>
  <c r="C105" i="54"/>
  <c r="G104" i="54"/>
  <c r="E104" i="54"/>
  <c r="C104" i="54"/>
  <c r="G103" i="54"/>
  <c r="E103" i="54"/>
  <c r="C103" i="54"/>
  <c r="G102" i="54"/>
  <c r="E102" i="54"/>
  <c r="C102" i="54"/>
  <c r="G101" i="54"/>
  <c r="E101" i="54"/>
  <c r="C101" i="54"/>
  <c r="G100" i="54"/>
  <c r="E100" i="54"/>
  <c r="C100" i="54"/>
  <c r="E98" i="54"/>
  <c r="C98" i="54"/>
  <c r="E97" i="54"/>
  <c r="J103" i="54" s="1"/>
  <c r="G95" i="54"/>
  <c r="E95" i="54"/>
  <c r="C95" i="54"/>
  <c r="G94" i="54"/>
  <c r="E94" i="54"/>
  <c r="C94" i="54"/>
  <c r="G93" i="54"/>
  <c r="E93" i="54"/>
  <c r="C93" i="54"/>
  <c r="G92" i="54"/>
  <c r="E92" i="54"/>
  <c r="C92" i="54"/>
  <c r="G91" i="54"/>
  <c r="E91" i="54"/>
  <c r="C91" i="54"/>
  <c r="G90" i="54"/>
  <c r="E90" i="54"/>
  <c r="C90" i="54"/>
  <c r="G89" i="54"/>
  <c r="E89" i="54"/>
  <c r="C89" i="54"/>
  <c r="G88" i="54"/>
  <c r="E88" i="54"/>
  <c r="C88" i="54"/>
  <c r="E86" i="54"/>
  <c r="C86" i="54"/>
  <c r="E85" i="54"/>
  <c r="J91" i="54" s="1"/>
  <c r="G83" i="54"/>
  <c r="E83" i="54"/>
  <c r="C83" i="54"/>
  <c r="G82" i="54"/>
  <c r="E82" i="54"/>
  <c r="C82" i="54"/>
  <c r="G81" i="54"/>
  <c r="E81" i="54"/>
  <c r="C81" i="54"/>
  <c r="G80" i="54"/>
  <c r="E80" i="54"/>
  <c r="C80" i="54"/>
  <c r="G79" i="54"/>
  <c r="E79" i="54"/>
  <c r="C79" i="54"/>
  <c r="G78" i="54"/>
  <c r="E78" i="54"/>
  <c r="C78" i="54"/>
  <c r="G77" i="54"/>
  <c r="E77" i="54"/>
  <c r="C77" i="54"/>
  <c r="G76" i="54"/>
  <c r="E76" i="54"/>
  <c r="C76" i="54"/>
  <c r="E74" i="54"/>
  <c r="C74" i="54"/>
  <c r="E73" i="54"/>
  <c r="J79" i="54" s="1"/>
  <c r="G71" i="54"/>
  <c r="E71" i="54"/>
  <c r="C71" i="54"/>
  <c r="G70" i="54"/>
  <c r="E70" i="54"/>
  <c r="C70" i="54"/>
  <c r="G69" i="54"/>
  <c r="E69" i="54"/>
  <c r="C69" i="54"/>
  <c r="G68" i="54"/>
  <c r="E68" i="54"/>
  <c r="C68" i="54"/>
  <c r="G67" i="54"/>
  <c r="E67" i="54"/>
  <c r="C67" i="54"/>
  <c r="G66" i="54"/>
  <c r="E66" i="54"/>
  <c r="C66" i="54"/>
  <c r="G65" i="54"/>
  <c r="E65" i="54"/>
  <c r="C65" i="54"/>
  <c r="G64" i="54"/>
  <c r="E64" i="54"/>
  <c r="C64" i="54"/>
  <c r="E62" i="54"/>
  <c r="C62" i="54"/>
  <c r="E61" i="54"/>
  <c r="J67" i="54" s="1"/>
  <c r="G59" i="54"/>
  <c r="E59" i="54"/>
  <c r="C59" i="54"/>
  <c r="G58" i="54"/>
  <c r="E58" i="54"/>
  <c r="C58" i="54"/>
  <c r="G57" i="54"/>
  <c r="E57" i="54"/>
  <c r="C57" i="54"/>
  <c r="G56" i="54"/>
  <c r="E56" i="54"/>
  <c r="C56" i="54"/>
  <c r="G55" i="54"/>
  <c r="E55" i="54"/>
  <c r="C55" i="54"/>
  <c r="G54" i="54"/>
  <c r="E54" i="54"/>
  <c r="C54" i="54"/>
  <c r="G53" i="54"/>
  <c r="E53" i="54"/>
  <c r="C53" i="54"/>
  <c r="G52" i="54"/>
  <c r="E52" i="54"/>
  <c r="C52" i="54"/>
  <c r="E50" i="54"/>
  <c r="C50" i="54"/>
  <c r="E49" i="54"/>
  <c r="J55" i="54" s="1"/>
  <c r="G47" i="54"/>
  <c r="E47" i="54"/>
  <c r="C47" i="54"/>
  <c r="G46" i="54"/>
  <c r="E46" i="54"/>
  <c r="C46" i="54"/>
  <c r="G45" i="54"/>
  <c r="E45" i="54"/>
  <c r="C45" i="54"/>
  <c r="G44" i="54"/>
  <c r="E44" i="54"/>
  <c r="C44" i="54"/>
  <c r="G43" i="54"/>
  <c r="E43" i="54"/>
  <c r="C43" i="54"/>
  <c r="G42" i="54"/>
  <c r="E42" i="54"/>
  <c r="C42" i="54"/>
  <c r="G41" i="54"/>
  <c r="E41" i="54"/>
  <c r="C41" i="54"/>
  <c r="G40" i="54"/>
  <c r="E40" i="54"/>
  <c r="C40" i="54"/>
  <c r="E38" i="54"/>
  <c r="C38" i="54"/>
  <c r="E37" i="54"/>
  <c r="J43" i="54" s="1"/>
  <c r="G35" i="54"/>
  <c r="E35" i="54"/>
  <c r="C35" i="54"/>
  <c r="G34" i="54"/>
  <c r="E34" i="54"/>
  <c r="C34" i="54"/>
  <c r="G33" i="54"/>
  <c r="E33" i="54"/>
  <c r="C33" i="54"/>
  <c r="G32" i="54"/>
  <c r="E32" i="54"/>
  <c r="C32" i="54"/>
  <c r="G31" i="54"/>
  <c r="E31" i="54"/>
  <c r="C31" i="54"/>
  <c r="G30" i="54"/>
  <c r="E30" i="54"/>
  <c r="C30" i="54"/>
  <c r="G29" i="54"/>
  <c r="E29" i="54"/>
  <c r="C29" i="54"/>
  <c r="G28" i="54"/>
  <c r="E28" i="54"/>
  <c r="C28" i="54"/>
  <c r="E26" i="54"/>
  <c r="C26" i="54"/>
  <c r="E25" i="54"/>
  <c r="J31" i="54" s="1"/>
  <c r="A25" i="54"/>
  <c r="A37" i="54"/>
  <c r="A49" i="54" s="1"/>
  <c r="A61" i="54" s="1"/>
  <c r="A73" i="54" s="1"/>
  <c r="A85" i="54" s="1"/>
  <c r="A97" i="54" s="1"/>
  <c r="A109" i="54" s="1"/>
  <c r="A121" i="54" s="1"/>
  <c r="A133" i="54" s="1"/>
  <c r="A145" i="54" s="1"/>
  <c r="A157" i="54" s="1"/>
  <c r="A169" i="54" s="1"/>
  <c r="A181" i="54" s="1"/>
  <c r="A193" i="54" s="1"/>
  <c r="A205" i="54" s="1"/>
  <c r="A217" i="54" s="1"/>
  <c r="A229" i="54" s="1"/>
  <c r="A241" i="54" s="1"/>
  <c r="A253" i="54" s="1"/>
  <c r="A265" i="54" s="1"/>
  <c r="A277" i="54" s="1"/>
  <c r="A289" i="54" s="1"/>
  <c r="A301" i="54" s="1"/>
  <c r="A313" i="54" s="1"/>
  <c r="A325" i="54" s="1"/>
  <c r="A337" i="54" s="1"/>
  <c r="A349" i="54" s="1"/>
  <c r="A361" i="54" s="1"/>
  <c r="A373" i="54" s="1"/>
  <c r="A385" i="54" s="1"/>
  <c r="A397" i="54" s="1"/>
  <c r="A409" i="54" s="1"/>
  <c r="A421" i="54" s="1"/>
  <c r="A433" i="54" s="1"/>
  <c r="A445" i="54" s="1"/>
  <c r="A457" i="54" s="1"/>
  <c r="A469" i="54" s="1"/>
  <c r="A481" i="54" s="1"/>
  <c r="A493" i="54" s="1"/>
  <c r="A505" i="54" s="1"/>
  <c r="A517" i="54" s="1"/>
  <c r="A529" i="54" s="1"/>
  <c r="A541" i="54" s="1"/>
  <c r="A553" i="54" s="1"/>
  <c r="A565" i="54" s="1"/>
  <c r="A577" i="54" s="1"/>
  <c r="A589" i="54" s="1"/>
  <c r="A601" i="54" s="1"/>
  <c r="A613" i="54" s="1"/>
  <c r="A625" i="54" s="1"/>
  <c r="A637" i="54" s="1"/>
  <c r="G23" i="54"/>
  <c r="E23" i="54"/>
  <c r="C23" i="54"/>
  <c r="G22" i="54"/>
  <c r="E22" i="54"/>
  <c r="C22" i="54"/>
  <c r="G21" i="54"/>
  <c r="E21" i="54"/>
  <c r="C21" i="54"/>
  <c r="G20" i="54"/>
  <c r="E20" i="54"/>
  <c r="C20" i="54"/>
  <c r="G19" i="54"/>
  <c r="E19" i="54"/>
  <c r="C19" i="54"/>
  <c r="E18" i="54"/>
  <c r="G18" i="54" s="1"/>
  <c r="C18" i="54"/>
  <c r="E17" i="54"/>
  <c r="G17" i="54" s="1"/>
  <c r="C17" i="54"/>
  <c r="E16" i="54"/>
  <c r="G16" i="54" s="1"/>
  <c r="C16" i="54"/>
  <c r="E14" i="54"/>
  <c r="E13" i="54"/>
  <c r="C8" i="54"/>
  <c r="C22" i="48"/>
  <c r="C21" i="48"/>
  <c r="C20" i="48"/>
  <c r="C19" i="48"/>
  <c r="C18" i="48"/>
  <c r="C17" i="48"/>
  <c r="C16" i="48"/>
  <c r="E647" i="48"/>
  <c r="C647" i="48"/>
  <c r="E646" i="48"/>
  <c r="C646" i="48"/>
  <c r="E645" i="48"/>
  <c r="C645" i="48"/>
  <c r="E644" i="48"/>
  <c r="C644" i="48"/>
  <c r="E643" i="48"/>
  <c r="C643" i="48"/>
  <c r="E642" i="48"/>
  <c r="C642" i="48"/>
  <c r="E641" i="48"/>
  <c r="C641" i="48"/>
  <c r="E640" i="48"/>
  <c r="C640" i="48"/>
  <c r="E638" i="48"/>
  <c r="C638" i="48"/>
  <c r="E637" i="48"/>
  <c r="E635" i="48"/>
  <c r="C635" i="48"/>
  <c r="E634" i="48"/>
  <c r="C634" i="48"/>
  <c r="E633" i="48"/>
  <c r="C633" i="48"/>
  <c r="E632" i="48"/>
  <c r="C632" i="48"/>
  <c r="E631" i="48"/>
  <c r="C631" i="48"/>
  <c r="E630" i="48"/>
  <c r="C630" i="48"/>
  <c r="E629" i="48"/>
  <c r="C629" i="48"/>
  <c r="E628" i="48"/>
  <c r="C628" i="48"/>
  <c r="E626" i="48"/>
  <c r="C626" i="48"/>
  <c r="E625" i="48"/>
  <c r="J631" i="48" s="1"/>
  <c r="E623" i="48"/>
  <c r="C623" i="48"/>
  <c r="E622" i="48"/>
  <c r="C622" i="48"/>
  <c r="E621" i="48"/>
  <c r="C621" i="48"/>
  <c r="E620" i="48"/>
  <c r="C620" i="48"/>
  <c r="E619" i="48"/>
  <c r="C619" i="48"/>
  <c r="E618" i="48"/>
  <c r="C618" i="48"/>
  <c r="E617" i="48"/>
  <c r="C617" i="48"/>
  <c r="E616" i="48"/>
  <c r="C616" i="48"/>
  <c r="E614" i="48"/>
  <c r="C614" i="48"/>
  <c r="E613" i="48"/>
  <c r="J619" i="48" s="1"/>
  <c r="E611" i="48"/>
  <c r="C611" i="48"/>
  <c r="E610" i="48"/>
  <c r="C610" i="48"/>
  <c r="E609" i="48"/>
  <c r="C609" i="48"/>
  <c r="E608" i="48"/>
  <c r="C608" i="48"/>
  <c r="E607" i="48"/>
  <c r="C607" i="48"/>
  <c r="E606" i="48"/>
  <c r="C606" i="48"/>
  <c r="E605" i="48"/>
  <c r="C605" i="48"/>
  <c r="E604" i="48"/>
  <c r="C604" i="48"/>
  <c r="E602" i="48"/>
  <c r="C602" i="48"/>
  <c r="E601" i="48"/>
  <c r="J607" i="48" s="1"/>
  <c r="E599" i="48"/>
  <c r="C599" i="48"/>
  <c r="E598" i="48"/>
  <c r="C598" i="48"/>
  <c r="E597" i="48"/>
  <c r="C597" i="48"/>
  <c r="E596" i="48"/>
  <c r="C596" i="48"/>
  <c r="E595" i="48"/>
  <c r="C595" i="48"/>
  <c r="E594" i="48"/>
  <c r="C594" i="48"/>
  <c r="E593" i="48"/>
  <c r="C593" i="48"/>
  <c r="E592" i="48"/>
  <c r="C592" i="48"/>
  <c r="E590" i="48"/>
  <c r="C590" i="48"/>
  <c r="E589" i="48"/>
  <c r="E587" i="48"/>
  <c r="C587" i="48"/>
  <c r="E586" i="48"/>
  <c r="C586" i="48"/>
  <c r="E585" i="48"/>
  <c r="C585" i="48"/>
  <c r="E584" i="48"/>
  <c r="C584" i="48"/>
  <c r="E583" i="48"/>
  <c r="C583" i="48"/>
  <c r="E582" i="48"/>
  <c r="C582" i="48"/>
  <c r="E581" i="48"/>
  <c r="C581" i="48"/>
  <c r="E580" i="48"/>
  <c r="C580" i="48"/>
  <c r="E578" i="48"/>
  <c r="C578" i="48"/>
  <c r="E577" i="48"/>
  <c r="J583" i="48" s="1"/>
  <c r="E575" i="48"/>
  <c r="C575" i="48"/>
  <c r="E574" i="48"/>
  <c r="C574" i="48"/>
  <c r="E573" i="48"/>
  <c r="C573" i="48"/>
  <c r="E572" i="48"/>
  <c r="C572" i="48"/>
  <c r="E571" i="48"/>
  <c r="C571" i="48"/>
  <c r="E570" i="48"/>
  <c r="C570" i="48"/>
  <c r="E569" i="48"/>
  <c r="C569" i="48"/>
  <c r="E568" i="48"/>
  <c r="C568" i="48"/>
  <c r="E566" i="48"/>
  <c r="C566" i="48"/>
  <c r="E565" i="48"/>
  <c r="J571" i="48" s="1"/>
  <c r="E563" i="48"/>
  <c r="C563" i="48"/>
  <c r="E562" i="48"/>
  <c r="C562" i="48"/>
  <c r="E561" i="48"/>
  <c r="C561" i="48"/>
  <c r="E560" i="48"/>
  <c r="C560" i="48"/>
  <c r="E559" i="48"/>
  <c r="C559" i="48"/>
  <c r="E558" i="48"/>
  <c r="C558" i="48"/>
  <c r="E557" i="48"/>
  <c r="C557" i="48"/>
  <c r="E556" i="48"/>
  <c r="C556" i="48"/>
  <c r="E554" i="48"/>
  <c r="C554" i="48"/>
  <c r="E553" i="48"/>
  <c r="J559" i="48" s="1"/>
  <c r="E551" i="48"/>
  <c r="C551" i="48"/>
  <c r="E550" i="48"/>
  <c r="C550" i="48"/>
  <c r="E549" i="48"/>
  <c r="C549" i="48"/>
  <c r="E548" i="48"/>
  <c r="C548" i="48"/>
  <c r="E547" i="48"/>
  <c r="C547" i="48"/>
  <c r="E546" i="48"/>
  <c r="C546" i="48"/>
  <c r="E545" i="48"/>
  <c r="C545" i="48"/>
  <c r="E544" i="48"/>
  <c r="C544" i="48"/>
  <c r="E542" i="48"/>
  <c r="C542" i="48"/>
  <c r="E541" i="48"/>
  <c r="J547" i="48" s="1"/>
  <c r="E539" i="48"/>
  <c r="C539" i="48"/>
  <c r="E538" i="48"/>
  <c r="C538" i="48"/>
  <c r="E537" i="48"/>
  <c r="C537" i="48"/>
  <c r="E536" i="48"/>
  <c r="C536" i="48"/>
  <c r="E535" i="48"/>
  <c r="C535" i="48"/>
  <c r="E534" i="48"/>
  <c r="C534" i="48"/>
  <c r="E533" i="48"/>
  <c r="C533" i="48"/>
  <c r="E532" i="48"/>
  <c r="C532" i="48"/>
  <c r="E530" i="48"/>
  <c r="C530" i="48"/>
  <c r="E529" i="48"/>
  <c r="J535" i="48" s="1"/>
  <c r="E527" i="48"/>
  <c r="C527" i="48"/>
  <c r="E526" i="48"/>
  <c r="C526" i="48"/>
  <c r="E525" i="48"/>
  <c r="C525" i="48"/>
  <c r="E524" i="48"/>
  <c r="C524" i="48"/>
  <c r="E523" i="48"/>
  <c r="C523" i="48"/>
  <c r="E522" i="48"/>
  <c r="C522" i="48"/>
  <c r="E521" i="48"/>
  <c r="C521" i="48"/>
  <c r="E520" i="48"/>
  <c r="C520" i="48"/>
  <c r="E518" i="48"/>
  <c r="C518" i="48"/>
  <c r="E517" i="48"/>
  <c r="J523" i="48" s="1"/>
  <c r="E515" i="48"/>
  <c r="C515" i="48"/>
  <c r="E514" i="48"/>
  <c r="C514" i="48"/>
  <c r="E513" i="48"/>
  <c r="C513" i="48"/>
  <c r="E512" i="48"/>
  <c r="C512" i="48"/>
  <c r="E511" i="48"/>
  <c r="C511" i="48"/>
  <c r="E510" i="48"/>
  <c r="C510" i="48"/>
  <c r="E509" i="48"/>
  <c r="C509" i="48"/>
  <c r="E508" i="48"/>
  <c r="C508" i="48"/>
  <c r="E506" i="48"/>
  <c r="C506" i="48"/>
  <c r="E505" i="48"/>
  <c r="J511" i="48" s="1"/>
  <c r="E503" i="48"/>
  <c r="C503" i="48"/>
  <c r="E502" i="48"/>
  <c r="C502" i="48"/>
  <c r="E501" i="48"/>
  <c r="C501" i="48"/>
  <c r="E500" i="48"/>
  <c r="C500" i="48"/>
  <c r="E499" i="48"/>
  <c r="C499" i="48"/>
  <c r="E498" i="48"/>
  <c r="C498" i="48"/>
  <c r="E497" i="48"/>
  <c r="C497" i="48"/>
  <c r="E496" i="48"/>
  <c r="C496" i="48"/>
  <c r="E494" i="48"/>
  <c r="C494" i="48"/>
  <c r="E493" i="48"/>
  <c r="E491" i="48"/>
  <c r="C491" i="48"/>
  <c r="E490" i="48"/>
  <c r="C490" i="48"/>
  <c r="E489" i="48"/>
  <c r="C489" i="48"/>
  <c r="E488" i="48"/>
  <c r="C488" i="48"/>
  <c r="E487" i="48"/>
  <c r="C487" i="48"/>
  <c r="E486" i="48"/>
  <c r="C486" i="48"/>
  <c r="E485" i="48"/>
  <c r="C485" i="48"/>
  <c r="E484" i="48"/>
  <c r="C484" i="48"/>
  <c r="E482" i="48"/>
  <c r="C482" i="48"/>
  <c r="E481" i="48"/>
  <c r="J487" i="48" s="1"/>
  <c r="E479" i="48"/>
  <c r="C479" i="48"/>
  <c r="E478" i="48"/>
  <c r="C478" i="48"/>
  <c r="E477" i="48"/>
  <c r="C477" i="48"/>
  <c r="E476" i="48"/>
  <c r="C476" i="48"/>
  <c r="E475" i="48"/>
  <c r="C475" i="48"/>
  <c r="E474" i="48"/>
  <c r="C474" i="48"/>
  <c r="E473" i="48"/>
  <c r="C473" i="48"/>
  <c r="E472" i="48"/>
  <c r="C472" i="48"/>
  <c r="E470" i="48"/>
  <c r="C470" i="48"/>
  <c r="E469" i="48"/>
  <c r="E467" i="48"/>
  <c r="C467" i="48"/>
  <c r="E466" i="48"/>
  <c r="C466" i="48"/>
  <c r="E465" i="48"/>
  <c r="C465" i="48"/>
  <c r="E464" i="48"/>
  <c r="C464" i="48"/>
  <c r="E463" i="48"/>
  <c r="C463" i="48"/>
  <c r="E462" i="48"/>
  <c r="C462" i="48"/>
  <c r="E461" i="48"/>
  <c r="C461" i="48"/>
  <c r="E460" i="48"/>
  <c r="C460" i="48"/>
  <c r="E458" i="48"/>
  <c r="C458" i="48"/>
  <c r="E457" i="48"/>
  <c r="J463" i="48" s="1"/>
  <c r="E455" i="48"/>
  <c r="C455" i="48"/>
  <c r="E454" i="48"/>
  <c r="C454" i="48"/>
  <c r="E453" i="48"/>
  <c r="C453" i="48"/>
  <c r="E452" i="48"/>
  <c r="C452" i="48"/>
  <c r="E451" i="48"/>
  <c r="C451" i="48"/>
  <c r="E450" i="48"/>
  <c r="C450" i="48"/>
  <c r="E449" i="48"/>
  <c r="C449" i="48"/>
  <c r="E448" i="48"/>
  <c r="C448" i="48"/>
  <c r="E446" i="48"/>
  <c r="C446" i="48"/>
  <c r="E445" i="48"/>
  <c r="J451" i="48" s="1"/>
  <c r="E443" i="48"/>
  <c r="C443" i="48"/>
  <c r="E442" i="48"/>
  <c r="C442" i="48"/>
  <c r="E441" i="48"/>
  <c r="C441" i="48"/>
  <c r="E440" i="48"/>
  <c r="C440" i="48"/>
  <c r="E439" i="48"/>
  <c r="C439" i="48"/>
  <c r="E438" i="48"/>
  <c r="C438" i="48"/>
  <c r="E437" i="48"/>
  <c r="C437" i="48"/>
  <c r="E436" i="48"/>
  <c r="C436" i="48"/>
  <c r="E434" i="48"/>
  <c r="C434" i="48"/>
  <c r="E433" i="48"/>
  <c r="J439" i="48" s="1"/>
  <c r="E431" i="48"/>
  <c r="C431" i="48"/>
  <c r="E430" i="48"/>
  <c r="C430" i="48"/>
  <c r="E429" i="48"/>
  <c r="C429" i="48"/>
  <c r="E428" i="48"/>
  <c r="C428" i="48"/>
  <c r="E427" i="48"/>
  <c r="C427" i="48"/>
  <c r="E426" i="48"/>
  <c r="C426" i="48"/>
  <c r="E425" i="48"/>
  <c r="C425" i="48"/>
  <c r="E424" i="48"/>
  <c r="C424" i="48"/>
  <c r="E422" i="48"/>
  <c r="C422" i="48"/>
  <c r="E421" i="48"/>
  <c r="J427" i="48" s="1"/>
  <c r="E419" i="48"/>
  <c r="C419" i="48"/>
  <c r="E418" i="48"/>
  <c r="C418" i="48"/>
  <c r="E417" i="48"/>
  <c r="C417" i="48"/>
  <c r="E416" i="48"/>
  <c r="C416" i="48"/>
  <c r="E415" i="48"/>
  <c r="C415" i="48"/>
  <c r="E414" i="48"/>
  <c r="C414" i="48"/>
  <c r="E413" i="48"/>
  <c r="C413" i="48"/>
  <c r="E412" i="48"/>
  <c r="C412" i="48"/>
  <c r="E410" i="48"/>
  <c r="C410" i="48"/>
  <c r="E409" i="48"/>
  <c r="J415" i="48" s="1"/>
  <c r="E407" i="48"/>
  <c r="C407" i="48"/>
  <c r="E406" i="48"/>
  <c r="C406" i="48"/>
  <c r="E405" i="48"/>
  <c r="C405" i="48"/>
  <c r="E404" i="48"/>
  <c r="C404" i="48"/>
  <c r="E403" i="48"/>
  <c r="C403" i="48"/>
  <c r="E402" i="48"/>
  <c r="C402" i="48"/>
  <c r="E401" i="48"/>
  <c r="C401" i="48"/>
  <c r="E400" i="48"/>
  <c r="C400" i="48"/>
  <c r="E398" i="48"/>
  <c r="C398" i="48"/>
  <c r="E397" i="48"/>
  <c r="J403" i="48" s="1"/>
  <c r="E395" i="48"/>
  <c r="C395" i="48"/>
  <c r="E394" i="48"/>
  <c r="C394" i="48"/>
  <c r="E393" i="48"/>
  <c r="C393" i="48"/>
  <c r="E392" i="48"/>
  <c r="C392" i="48"/>
  <c r="E391" i="48"/>
  <c r="C391" i="48"/>
  <c r="E390" i="48"/>
  <c r="C390" i="48"/>
  <c r="E389" i="48"/>
  <c r="C389" i="48"/>
  <c r="E388" i="48"/>
  <c r="C388" i="48"/>
  <c r="E386" i="48"/>
  <c r="C386" i="48"/>
  <c r="E385" i="48"/>
  <c r="J391" i="48" s="1"/>
  <c r="E383" i="48"/>
  <c r="C383" i="48"/>
  <c r="E382" i="48"/>
  <c r="C382" i="48"/>
  <c r="E381" i="48"/>
  <c r="C381" i="48"/>
  <c r="E380" i="48"/>
  <c r="C380" i="48"/>
  <c r="E379" i="48"/>
  <c r="C379" i="48"/>
  <c r="E378" i="48"/>
  <c r="C378" i="48"/>
  <c r="E377" i="48"/>
  <c r="C377" i="48"/>
  <c r="E376" i="48"/>
  <c r="C376" i="48"/>
  <c r="E374" i="48"/>
  <c r="C374" i="48"/>
  <c r="E373" i="48"/>
  <c r="J379" i="48" s="1"/>
  <c r="E371" i="48"/>
  <c r="C371" i="48"/>
  <c r="E370" i="48"/>
  <c r="C370" i="48"/>
  <c r="E369" i="48"/>
  <c r="C369" i="48"/>
  <c r="E368" i="48"/>
  <c r="C368" i="48"/>
  <c r="E367" i="48"/>
  <c r="C367" i="48"/>
  <c r="E366" i="48"/>
  <c r="C366" i="48"/>
  <c r="E365" i="48"/>
  <c r="C365" i="48"/>
  <c r="E364" i="48"/>
  <c r="C364" i="48"/>
  <c r="E362" i="48"/>
  <c r="C362" i="48"/>
  <c r="E361" i="48"/>
  <c r="J367" i="48" s="1"/>
  <c r="E359" i="48"/>
  <c r="C359" i="48"/>
  <c r="E358" i="48"/>
  <c r="C358" i="48"/>
  <c r="E357" i="48"/>
  <c r="C357" i="48"/>
  <c r="E356" i="48"/>
  <c r="C356" i="48"/>
  <c r="E355" i="48"/>
  <c r="C355" i="48"/>
  <c r="E354" i="48"/>
  <c r="C354" i="48"/>
  <c r="E353" i="48"/>
  <c r="C353" i="48"/>
  <c r="E352" i="48"/>
  <c r="C352" i="48"/>
  <c r="E350" i="48"/>
  <c r="C350" i="48"/>
  <c r="E349" i="48"/>
  <c r="J355" i="48" s="1"/>
  <c r="E347" i="48"/>
  <c r="C347" i="48"/>
  <c r="E346" i="48"/>
  <c r="C346" i="48"/>
  <c r="E345" i="48"/>
  <c r="C345" i="48"/>
  <c r="E344" i="48"/>
  <c r="C344" i="48"/>
  <c r="E343" i="48"/>
  <c r="C343" i="48"/>
  <c r="E342" i="48"/>
  <c r="C342" i="48"/>
  <c r="E341" i="48"/>
  <c r="C341" i="48"/>
  <c r="E340" i="48"/>
  <c r="C340" i="48"/>
  <c r="E338" i="48"/>
  <c r="C338" i="48"/>
  <c r="E337" i="48"/>
  <c r="J343" i="48" s="1"/>
  <c r="E335" i="48"/>
  <c r="C335" i="48"/>
  <c r="E334" i="48"/>
  <c r="C334" i="48"/>
  <c r="E333" i="48"/>
  <c r="C333" i="48"/>
  <c r="E332" i="48"/>
  <c r="C332" i="48"/>
  <c r="E331" i="48"/>
  <c r="C331" i="48"/>
  <c r="E330" i="48"/>
  <c r="C330" i="48"/>
  <c r="E329" i="48"/>
  <c r="C329" i="48"/>
  <c r="E328" i="48"/>
  <c r="C328" i="48"/>
  <c r="E326" i="48"/>
  <c r="C326" i="48"/>
  <c r="E325" i="48"/>
  <c r="J331" i="48" s="1"/>
  <c r="E323" i="48"/>
  <c r="C323" i="48"/>
  <c r="E322" i="48"/>
  <c r="C322" i="48"/>
  <c r="E321" i="48"/>
  <c r="C321" i="48"/>
  <c r="E320" i="48"/>
  <c r="C320" i="48"/>
  <c r="E319" i="48"/>
  <c r="C319" i="48"/>
  <c r="E318" i="48"/>
  <c r="C318" i="48"/>
  <c r="E317" i="48"/>
  <c r="C317" i="48"/>
  <c r="E316" i="48"/>
  <c r="C316" i="48"/>
  <c r="E314" i="48"/>
  <c r="C314" i="48"/>
  <c r="E313" i="48"/>
  <c r="J319" i="48" s="1"/>
  <c r="E311" i="48"/>
  <c r="C311" i="48"/>
  <c r="E310" i="48"/>
  <c r="C310" i="48"/>
  <c r="E309" i="48"/>
  <c r="C309" i="48"/>
  <c r="E308" i="48"/>
  <c r="C308" i="48"/>
  <c r="E307" i="48"/>
  <c r="C307" i="48"/>
  <c r="E306" i="48"/>
  <c r="C306" i="48"/>
  <c r="E305" i="48"/>
  <c r="C305" i="48"/>
  <c r="E304" i="48"/>
  <c r="C304" i="48"/>
  <c r="E302" i="48"/>
  <c r="C302" i="48"/>
  <c r="E301" i="48"/>
  <c r="J307" i="48" s="1"/>
  <c r="E299" i="48"/>
  <c r="C299" i="48"/>
  <c r="E298" i="48"/>
  <c r="C298" i="48"/>
  <c r="E297" i="48"/>
  <c r="C297" i="48"/>
  <c r="E296" i="48"/>
  <c r="C296" i="48"/>
  <c r="E295" i="48"/>
  <c r="C295" i="48"/>
  <c r="E294" i="48"/>
  <c r="C294" i="48"/>
  <c r="E293" i="48"/>
  <c r="C293" i="48"/>
  <c r="E292" i="48"/>
  <c r="C292" i="48"/>
  <c r="E290" i="48"/>
  <c r="C290" i="48"/>
  <c r="E289" i="48"/>
  <c r="J295" i="48" s="1"/>
  <c r="E287" i="48"/>
  <c r="C287" i="48"/>
  <c r="E286" i="48"/>
  <c r="C286" i="48"/>
  <c r="E285" i="48"/>
  <c r="C285" i="48"/>
  <c r="E284" i="48"/>
  <c r="C284" i="48"/>
  <c r="E283" i="48"/>
  <c r="C283" i="48"/>
  <c r="E282" i="48"/>
  <c r="C282" i="48"/>
  <c r="E281" i="48"/>
  <c r="C281" i="48"/>
  <c r="E280" i="48"/>
  <c r="C280" i="48"/>
  <c r="E278" i="48"/>
  <c r="C278" i="48"/>
  <c r="E277" i="48"/>
  <c r="J283" i="48" s="1"/>
  <c r="E275" i="48"/>
  <c r="C275" i="48"/>
  <c r="E274" i="48"/>
  <c r="C274" i="48"/>
  <c r="E273" i="48"/>
  <c r="C273" i="48"/>
  <c r="E272" i="48"/>
  <c r="C272" i="48"/>
  <c r="E271" i="48"/>
  <c r="C271" i="48"/>
  <c r="E270" i="48"/>
  <c r="C270" i="48"/>
  <c r="E269" i="48"/>
  <c r="C269" i="48"/>
  <c r="E268" i="48"/>
  <c r="C268" i="48"/>
  <c r="E266" i="48"/>
  <c r="C266" i="48"/>
  <c r="E265" i="48"/>
  <c r="J271" i="48" s="1"/>
  <c r="E263" i="48"/>
  <c r="C263" i="48"/>
  <c r="E262" i="48"/>
  <c r="C262" i="48"/>
  <c r="E261" i="48"/>
  <c r="C261" i="48"/>
  <c r="E260" i="48"/>
  <c r="C260" i="48"/>
  <c r="E259" i="48"/>
  <c r="C259" i="48"/>
  <c r="E258" i="48"/>
  <c r="C258" i="48"/>
  <c r="E257" i="48"/>
  <c r="C257" i="48"/>
  <c r="E256" i="48"/>
  <c r="C256" i="48"/>
  <c r="E254" i="48"/>
  <c r="C254" i="48"/>
  <c r="E253" i="48"/>
  <c r="J259" i="48" s="1"/>
  <c r="E251" i="48"/>
  <c r="C251" i="48"/>
  <c r="E250" i="48"/>
  <c r="C250" i="48"/>
  <c r="E249" i="48"/>
  <c r="C249" i="48"/>
  <c r="E248" i="48"/>
  <c r="C248" i="48"/>
  <c r="E247" i="48"/>
  <c r="C247" i="48"/>
  <c r="E246" i="48"/>
  <c r="C246" i="48"/>
  <c r="E245" i="48"/>
  <c r="C245" i="48"/>
  <c r="E244" i="48"/>
  <c r="C244" i="48"/>
  <c r="E242" i="48"/>
  <c r="C242" i="48"/>
  <c r="E241" i="48"/>
  <c r="J247" i="48" s="1"/>
  <c r="E239" i="48"/>
  <c r="C239" i="48"/>
  <c r="E238" i="48"/>
  <c r="C238" i="48"/>
  <c r="E237" i="48"/>
  <c r="C237" i="48"/>
  <c r="E236" i="48"/>
  <c r="C236" i="48"/>
  <c r="E235" i="48"/>
  <c r="C235" i="48"/>
  <c r="E234" i="48"/>
  <c r="C234" i="48"/>
  <c r="E233" i="48"/>
  <c r="C233" i="48"/>
  <c r="E232" i="48"/>
  <c r="C232" i="48"/>
  <c r="E230" i="48"/>
  <c r="C230" i="48"/>
  <c r="E229" i="48"/>
  <c r="E227" i="48"/>
  <c r="C227" i="48"/>
  <c r="E226" i="48"/>
  <c r="C226" i="48"/>
  <c r="E225" i="48"/>
  <c r="C225" i="48"/>
  <c r="E224" i="48"/>
  <c r="C224" i="48"/>
  <c r="E223" i="48"/>
  <c r="C223" i="48"/>
  <c r="E222" i="48"/>
  <c r="C222" i="48"/>
  <c r="E221" i="48"/>
  <c r="C221" i="48"/>
  <c r="E220" i="48"/>
  <c r="E218" i="48"/>
  <c r="C218" i="48"/>
  <c r="E217" i="48"/>
  <c r="J223" i="48" s="1"/>
  <c r="E215" i="48"/>
  <c r="C215" i="48"/>
  <c r="E214" i="48"/>
  <c r="C214" i="48"/>
  <c r="E213" i="48"/>
  <c r="C213" i="48"/>
  <c r="E212" i="48"/>
  <c r="C212" i="48"/>
  <c r="E211" i="48"/>
  <c r="C211" i="48"/>
  <c r="E210" i="48"/>
  <c r="C210" i="48"/>
  <c r="E209" i="48"/>
  <c r="C209" i="48"/>
  <c r="E208" i="48"/>
  <c r="C208" i="48"/>
  <c r="E206" i="48"/>
  <c r="C206" i="48"/>
  <c r="E205" i="48"/>
  <c r="J211" i="48" s="1"/>
  <c r="E203" i="48"/>
  <c r="C203" i="48"/>
  <c r="E202" i="48"/>
  <c r="C202" i="48"/>
  <c r="E201" i="48"/>
  <c r="C201" i="48"/>
  <c r="E200" i="48"/>
  <c r="C200" i="48"/>
  <c r="E199" i="48"/>
  <c r="C199" i="48"/>
  <c r="E198" i="48"/>
  <c r="C198" i="48"/>
  <c r="E197" i="48"/>
  <c r="C197" i="48"/>
  <c r="E196" i="48"/>
  <c r="C196" i="48"/>
  <c r="E194" i="48"/>
  <c r="C194" i="48"/>
  <c r="E193" i="48"/>
  <c r="J199" i="48" s="1"/>
  <c r="E191" i="48"/>
  <c r="C191" i="48"/>
  <c r="E190" i="48"/>
  <c r="C190" i="48"/>
  <c r="E189" i="48"/>
  <c r="C189" i="48"/>
  <c r="E188" i="48"/>
  <c r="C188" i="48"/>
  <c r="E187" i="48"/>
  <c r="C187" i="48"/>
  <c r="E186" i="48"/>
  <c r="C186" i="48"/>
  <c r="E185" i="48"/>
  <c r="C185" i="48"/>
  <c r="E184" i="48"/>
  <c r="C184" i="48"/>
  <c r="E182" i="48"/>
  <c r="C182" i="48"/>
  <c r="E181" i="48"/>
  <c r="J187" i="48" s="1"/>
  <c r="E179" i="48"/>
  <c r="C179" i="48"/>
  <c r="E178" i="48"/>
  <c r="C178" i="48"/>
  <c r="E177" i="48"/>
  <c r="C177" i="48"/>
  <c r="E176" i="48"/>
  <c r="C176" i="48"/>
  <c r="E175" i="48"/>
  <c r="C175" i="48"/>
  <c r="E174" i="48"/>
  <c r="C174" i="48"/>
  <c r="E173" i="48"/>
  <c r="C173" i="48"/>
  <c r="E172" i="48"/>
  <c r="C172" i="48"/>
  <c r="E170" i="48"/>
  <c r="C170" i="48"/>
  <c r="E169" i="48"/>
  <c r="J175" i="48" s="1"/>
  <c r="E167" i="48"/>
  <c r="C167" i="48"/>
  <c r="E166" i="48"/>
  <c r="C166" i="48"/>
  <c r="E165" i="48"/>
  <c r="C165" i="48"/>
  <c r="E164" i="48"/>
  <c r="C164" i="48"/>
  <c r="E163" i="48"/>
  <c r="C163" i="48"/>
  <c r="E162" i="48"/>
  <c r="C162" i="48"/>
  <c r="E161" i="48"/>
  <c r="C161" i="48"/>
  <c r="E160" i="48"/>
  <c r="C160" i="48"/>
  <c r="E158" i="48"/>
  <c r="C158" i="48"/>
  <c r="E157" i="48"/>
  <c r="E155" i="48"/>
  <c r="C155" i="48"/>
  <c r="E154" i="48"/>
  <c r="C154" i="48"/>
  <c r="E153" i="48"/>
  <c r="C153" i="48"/>
  <c r="E152" i="48"/>
  <c r="C152" i="48"/>
  <c r="E151" i="48"/>
  <c r="C151" i="48"/>
  <c r="E150" i="48"/>
  <c r="C150" i="48"/>
  <c r="E149" i="48"/>
  <c r="C149" i="48"/>
  <c r="E148" i="48"/>
  <c r="C148" i="48"/>
  <c r="E146" i="48"/>
  <c r="C146" i="48"/>
  <c r="E145" i="48"/>
  <c r="J151" i="48" s="1"/>
  <c r="E143" i="48"/>
  <c r="C143" i="48"/>
  <c r="E142" i="48"/>
  <c r="C142" i="48"/>
  <c r="E141" i="48"/>
  <c r="C141" i="48"/>
  <c r="E140" i="48"/>
  <c r="C140" i="48"/>
  <c r="E139" i="48"/>
  <c r="C139" i="48"/>
  <c r="E138" i="48"/>
  <c r="C138" i="48"/>
  <c r="E137" i="48"/>
  <c r="C137" i="48"/>
  <c r="E136" i="48"/>
  <c r="C136" i="48"/>
  <c r="E134" i="48"/>
  <c r="C134" i="48"/>
  <c r="E133" i="48"/>
  <c r="J139" i="48" s="1"/>
  <c r="E131" i="48"/>
  <c r="C131" i="48"/>
  <c r="E130" i="48"/>
  <c r="C130" i="48"/>
  <c r="E129" i="48"/>
  <c r="C129" i="48"/>
  <c r="E128" i="48"/>
  <c r="C128" i="48"/>
  <c r="E127" i="48"/>
  <c r="C127" i="48"/>
  <c r="E126" i="48"/>
  <c r="C126" i="48"/>
  <c r="E125" i="48"/>
  <c r="C125" i="48"/>
  <c r="E124" i="48"/>
  <c r="C124" i="48"/>
  <c r="E122" i="48"/>
  <c r="C122" i="48"/>
  <c r="E121" i="48"/>
  <c r="J127" i="48" s="1"/>
  <c r="E119" i="48"/>
  <c r="C119" i="48"/>
  <c r="E118" i="48"/>
  <c r="C118" i="48"/>
  <c r="E117" i="48"/>
  <c r="C117" i="48"/>
  <c r="E116" i="48"/>
  <c r="C116" i="48"/>
  <c r="E115" i="48"/>
  <c r="C115" i="48"/>
  <c r="E114" i="48"/>
  <c r="C114" i="48"/>
  <c r="E113" i="48"/>
  <c r="C113" i="48"/>
  <c r="E112" i="48"/>
  <c r="C112" i="48"/>
  <c r="E110" i="48"/>
  <c r="C110" i="48"/>
  <c r="E109" i="48"/>
  <c r="J115" i="48" s="1"/>
  <c r="E107" i="48"/>
  <c r="C107" i="48"/>
  <c r="E106" i="48"/>
  <c r="C106" i="48"/>
  <c r="E105" i="48"/>
  <c r="C105" i="48"/>
  <c r="E104" i="48"/>
  <c r="C104" i="48"/>
  <c r="E103" i="48"/>
  <c r="C103" i="48"/>
  <c r="E102" i="48"/>
  <c r="C102" i="48"/>
  <c r="E101" i="48"/>
  <c r="C101" i="48"/>
  <c r="E100" i="48"/>
  <c r="C100" i="48"/>
  <c r="E98" i="48"/>
  <c r="C98" i="48"/>
  <c r="E97" i="48"/>
  <c r="J103" i="48" s="1"/>
  <c r="E95" i="48"/>
  <c r="C95" i="48"/>
  <c r="E94" i="48"/>
  <c r="C94" i="48"/>
  <c r="E93" i="48"/>
  <c r="C93" i="48"/>
  <c r="E92" i="48"/>
  <c r="C92" i="48"/>
  <c r="E91" i="48"/>
  <c r="C91" i="48"/>
  <c r="E90" i="48"/>
  <c r="C90" i="48"/>
  <c r="E89" i="48"/>
  <c r="C89" i="48"/>
  <c r="E88" i="48"/>
  <c r="C88" i="48"/>
  <c r="E86" i="48"/>
  <c r="C86" i="48"/>
  <c r="E85" i="48"/>
  <c r="J91" i="48" s="1"/>
  <c r="E83" i="48"/>
  <c r="C83" i="48"/>
  <c r="E82" i="48"/>
  <c r="C82" i="48"/>
  <c r="E81" i="48"/>
  <c r="C81" i="48"/>
  <c r="E80" i="48"/>
  <c r="C80" i="48"/>
  <c r="E79" i="48"/>
  <c r="C79" i="48"/>
  <c r="E78" i="48"/>
  <c r="C78" i="48"/>
  <c r="E77" i="48"/>
  <c r="C77" i="48"/>
  <c r="E76" i="48"/>
  <c r="C76" i="48"/>
  <c r="E74" i="48"/>
  <c r="C74" i="48"/>
  <c r="E73" i="48"/>
  <c r="E71" i="48"/>
  <c r="C71" i="48"/>
  <c r="E70" i="48"/>
  <c r="C70" i="48"/>
  <c r="E69" i="48"/>
  <c r="C69" i="48"/>
  <c r="E68" i="48"/>
  <c r="C68" i="48"/>
  <c r="E67" i="48"/>
  <c r="C67" i="48"/>
  <c r="E66" i="48"/>
  <c r="C66" i="48"/>
  <c r="E65" i="48"/>
  <c r="C65" i="48"/>
  <c r="E64" i="48"/>
  <c r="C64" i="48"/>
  <c r="E62" i="48"/>
  <c r="C62" i="48"/>
  <c r="E61" i="48"/>
  <c r="J67" i="48" s="1"/>
  <c r="E59" i="48"/>
  <c r="C59" i="48"/>
  <c r="E58" i="48"/>
  <c r="C58" i="48"/>
  <c r="E57" i="48"/>
  <c r="C57" i="48"/>
  <c r="E56" i="48"/>
  <c r="C56" i="48"/>
  <c r="E55" i="48"/>
  <c r="C55" i="48"/>
  <c r="E54" i="48"/>
  <c r="C54" i="48"/>
  <c r="E53" i="48"/>
  <c r="C53" i="48"/>
  <c r="E52" i="48"/>
  <c r="C52" i="48"/>
  <c r="E50" i="48"/>
  <c r="C50" i="48"/>
  <c r="E49" i="48"/>
  <c r="J55" i="48" s="1"/>
  <c r="E47" i="48"/>
  <c r="C47" i="48"/>
  <c r="E46" i="48"/>
  <c r="C46" i="48"/>
  <c r="E45" i="48"/>
  <c r="C45" i="48"/>
  <c r="E44" i="48"/>
  <c r="C44" i="48"/>
  <c r="E43" i="48"/>
  <c r="C43" i="48"/>
  <c r="E42" i="48"/>
  <c r="C42" i="48"/>
  <c r="E41" i="48"/>
  <c r="C41" i="48"/>
  <c r="E40" i="48"/>
  <c r="C40" i="48"/>
  <c r="E38" i="48"/>
  <c r="C38" i="48"/>
  <c r="E37" i="48"/>
  <c r="J43" i="48" s="1"/>
  <c r="E35" i="48"/>
  <c r="C35" i="48"/>
  <c r="E34" i="48"/>
  <c r="C34" i="48"/>
  <c r="E33" i="48"/>
  <c r="C33" i="48"/>
  <c r="E32" i="48"/>
  <c r="C32" i="48"/>
  <c r="E31" i="48"/>
  <c r="C31" i="48"/>
  <c r="E30" i="48"/>
  <c r="C30" i="48"/>
  <c r="E29" i="48"/>
  <c r="C29" i="48"/>
  <c r="E28" i="48"/>
  <c r="C28" i="48"/>
  <c r="E26" i="48"/>
  <c r="C26" i="48"/>
  <c r="E25" i="48"/>
  <c r="J31" i="48" s="1"/>
  <c r="E23" i="48"/>
  <c r="C23" i="48"/>
  <c r="E22" i="48"/>
  <c r="E21" i="48"/>
  <c r="E20" i="48"/>
  <c r="E19" i="48"/>
  <c r="E18" i="48"/>
  <c r="E17" i="48"/>
  <c r="E16" i="48"/>
  <c r="G16" i="48"/>
  <c r="E14" i="48"/>
  <c r="E13" i="48"/>
  <c r="J19" i="48" s="1"/>
  <c r="C14" i="48"/>
  <c r="G647" i="48"/>
  <c r="G646" i="48"/>
  <c r="G645" i="48"/>
  <c r="G644" i="48"/>
  <c r="G643" i="48"/>
  <c r="G642" i="48"/>
  <c r="G641" i="48"/>
  <c r="G640" i="48"/>
  <c r="J643" i="48"/>
  <c r="G635" i="48"/>
  <c r="G634" i="48"/>
  <c r="G633" i="48"/>
  <c r="G632" i="48"/>
  <c r="G631" i="48"/>
  <c r="G630" i="48"/>
  <c r="G629" i="48"/>
  <c r="G628" i="48"/>
  <c r="G623" i="48"/>
  <c r="G622" i="48"/>
  <c r="G621" i="48"/>
  <c r="G620" i="48"/>
  <c r="G619" i="48"/>
  <c r="G618" i="48"/>
  <c r="G617" i="48"/>
  <c r="G616" i="48"/>
  <c r="G611" i="48"/>
  <c r="G610" i="48"/>
  <c r="G609" i="48"/>
  <c r="G608" i="48"/>
  <c r="G607" i="48"/>
  <c r="G606" i="48"/>
  <c r="G605" i="48"/>
  <c r="G604" i="48"/>
  <c r="G599" i="48"/>
  <c r="G598" i="48"/>
  <c r="G597" i="48"/>
  <c r="G596" i="48"/>
  <c r="G595" i="48"/>
  <c r="G594" i="48"/>
  <c r="G593" i="48"/>
  <c r="G592" i="48"/>
  <c r="J595" i="48"/>
  <c r="G587" i="48"/>
  <c r="G586" i="48"/>
  <c r="G585" i="48"/>
  <c r="G584" i="48"/>
  <c r="G583" i="48"/>
  <c r="G582" i="48"/>
  <c r="G581" i="48"/>
  <c r="G580" i="48"/>
  <c r="G575" i="48"/>
  <c r="G574" i="48"/>
  <c r="G573" i="48"/>
  <c r="G572" i="48"/>
  <c r="G571" i="48"/>
  <c r="G570" i="48"/>
  <c r="G569" i="48"/>
  <c r="G568" i="48"/>
  <c r="G563" i="48"/>
  <c r="G562" i="48"/>
  <c r="G561" i="48"/>
  <c r="G560" i="48"/>
  <c r="G559" i="48"/>
  <c r="G558" i="48"/>
  <c r="G557" i="48"/>
  <c r="G556" i="48"/>
  <c r="G551" i="48"/>
  <c r="G550" i="48"/>
  <c r="G549" i="48"/>
  <c r="G548" i="48"/>
  <c r="G547" i="48"/>
  <c r="G546" i="48"/>
  <c r="G545" i="48"/>
  <c r="G544" i="48"/>
  <c r="G539" i="48"/>
  <c r="G538" i="48"/>
  <c r="G537" i="48"/>
  <c r="G536" i="48"/>
  <c r="G535" i="48"/>
  <c r="G534" i="48"/>
  <c r="G533" i="48"/>
  <c r="G532" i="48"/>
  <c r="G527" i="48"/>
  <c r="G526" i="48"/>
  <c r="G525" i="48"/>
  <c r="G524" i="48"/>
  <c r="G523" i="48"/>
  <c r="G522" i="48"/>
  <c r="G521" i="48"/>
  <c r="G520" i="48"/>
  <c r="G515" i="48"/>
  <c r="G514" i="48"/>
  <c r="G513" i="48"/>
  <c r="G512" i="48"/>
  <c r="G511" i="48"/>
  <c r="G510" i="48"/>
  <c r="G509" i="48"/>
  <c r="G508" i="48"/>
  <c r="G503" i="48"/>
  <c r="G502" i="48"/>
  <c r="G501" i="48"/>
  <c r="G500" i="48"/>
  <c r="G499" i="48"/>
  <c r="G498" i="48"/>
  <c r="G497" i="48"/>
  <c r="G496" i="48"/>
  <c r="J499" i="48"/>
  <c r="G491" i="48"/>
  <c r="G490" i="48"/>
  <c r="G489" i="48"/>
  <c r="G488" i="48"/>
  <c r="G487" i="48"/>
  <c r="G486" i="48"/>
  <c r="G485" i="48"/>
  <c r="G484" i="48"/>
  <c r="G479" i="48"/>
  <c r="G478" i="48"/>
  <c r="G477" i="48"/>
  <c r="G476" i="48"/>
  <c r="J475" i="48"/>
  <c r="G475" i="48"/>
  <c r="G474" i="48"/>
  <c r="G473" i="48"/>
  <c r="G472" i="48"/>
  <c r="G467" i="48"/>
  <c r="G466" i="48"/>
  <c r="G465" i="48"/>
  <c r="G464" i="48"/>
  <c r="G463" i="48"/>
  <c r="G462" i="48"/>
  <c r="G461" i="48"/>
  <c r="G460" i="48"/>
  <c r="G455" i="48"/>
  <c r="G454" i="48"/>
  <c r="G453" i="48"/>
  <c r="G452" i="48"/>
  <c r="G451" i="48"/>
  <c r="G450" i="48"/>
  <c r="G449" i="48"/>
  <c r="G448" i="48"/>
  <c r="G443" i="48"/>
  <c r="G442" i="48"/>
  <c r="G441" i="48"/>
  <c r="G440" i="48"/>
  <c r="G439" i="48"/>
  <c r="G438" i="48"/>
  <c r="G437" i="48"/>
  <c r="G436" i="48"/>
  <c r="G431" i="48"/>
  <c r="G430" i="48"/>
  <c r="G429" i="48"/>
  <c r="G428" i="48"/>
  <c r="G427" i="48"/>
  <c r="G426" i="48"/>
  <c r="G425" i="48"/>
  <c r="G424" i="48"/>
  <c r="G419" i="48"/>
  <c r="G418" i="48"/>
  <c r="G417" i="48"/>
  <c r="G416" i="48"/>
  <c r="G415" i="48"/>
  <c r="G414" i="48"/>
  <c r="G413" i="48"/>
  <c r="G412" i="48"/>
  <c r="G407" i="48"/>
  <c r="G406" i="48"/>
  <c r="G405" i="48"/>
  <c r="G404" i="48"/>
  <c r="G403" i="48"/>
  <c r="G402" i="48"/>
  <c r="G401" i="48"/>
  <c r="G400" i="48"/>
  <c r="G395" i="48"/>
  <c r="G394" i="48"/>
  <c r="G393" i="48"/>
  <c r="G392" i="48"/>
  <c r="G391" i="48"/>
  <c r="G390" i="48"/>
  <c r="G389" i="48"/>
  <c r="G388" i="48"/>
  <c r="G383" i="48"/>
  <c r="G382" i="48"/>
  <c r="G381" i="48"/>
  <c r="G380" i="48"/>
  <c r="G379" i="48"/>
  <c r="G378" i="48"/>
  <c r="G377" i="48"/>
  <c r="G376" i="48"/>
  <c r="G371" i="48"/>
  <c r="G370" i="48"/>
  <c r="G369" i="48"/>
  <c r="G368" i="48"/>
  <c r="G367" i="48"/>
  <c r="G366" i="48"/>
  <c r="G365" i="48"/>
  <c r="G364" i="48"/>
  <c r="G359" i="48"/>
  <c r="G358" i="48"/>
  <c r="G357" i="48"/>
  <c r="G356" i="48"/>
  <c r="G355" i="48"/>
  <c r="G354" i="48"/>
  <c r="G353" i="48"/>
  <c r="G352" i="48"/>
  <c r="G347" i="48"/>
  <c r="G346" i="48"/>
  <c r="G345" i="48"/>
  <c r="G344" i="48"/>
  <c r="G343" i="48"/>
  <c r="G342" i="48"/>
  <c r="G341" i="48"/>
  <c r="G340" i="48"/>
  <c r="G335" i="48"/>
  <c r="G334" i="48"/>
  <c r="G333" i="48"/>
  <c r="G332" i="48"/>
  <c r="G331" i="48"/>
  <c r="G330" i="48"/>
  <c r="G329" i="48"/>
  <c r="G328" i="48"/>
  <c r="G323" i="48"/>
  <c r="G322" i="48"/>
  <c r="G321" i="48"/>
  <c r="G320" i="48"/>
  <c r="G319" i="48"/>
  <c r="G318" i="48"/>
  <c r="G317" i="48"/>
  <c r="G316" i="48"/>
  <c r="G311" i="48"/>
  <c r="G310" i="48"/>
  <c r="G309" i="48"/>
  <c r="G308" i="48"/>
  <c r="G307" i="48"/>
  <c r="G306" i="48"/>
  <c r="G305" i="48"/>
  <c r="G304" i="48"/>
  <c r="G299" i="48"/>
  <c r="G298" i="48"/>
  <c r="G297" i="48"/>
  <c r="G296" i="48"/>
  <c r="G295" i="48"/>
  <c r="G294" i="48"/>
  <c r="G293" i="48"/>
  <c r="G292" i="48"/>
  <c r="G287" i="48"/>
  <c r="G286" i="48"/>
  <c r="G285" i="48"/>
  <c r="G284" i="48"/>
  <c r="G283" i="48"/>
  <c r="G282" i="48"/>
  <c r="G281" i="48"/>
  <c r="G280" i="48"/>
  <c r="G275" i="48"/>
  <c r="G274" i="48"/>
  <c r="G273" i="48"/>
  <c r="G272" i="48"/>
  <c r="G271" i="48"/>
  <c r="G270" i="48"/>
  <c r="G269" i="48"/>
  <c r="G268" i="48"/>
  <c r="G263" i="48"/>
  <c r="G262" i="48"/>
  <c r="G261" i="48"/>
  <c r="G260" i="48"/>
  <c r="G259" i="48"/>
  <c r="G258" i="48"/>
  <c r="G257" i="48"/>
  <c r="G256" i="48"/>
  <c r="G251" i="48"/>
  <c r="G250" i="48"/>
  <c r="G249" i="48"/>
  <c r="G248" i="48"/>
  <c r="G247" i="48"/>
  <c r="G246" i="48"/>
  <c r="G245" i="48"/>
  <c r="G244" i="48"/>
  <c r="G239" i="48"/>
  <c r="G238" i="48"/>
  <c r="G237" i="48"/>
  <c r="G236" i="48"/>
  <c r="J235" i="48"/>
  <c r="G235" i="48"/>
  <c r="G234" i="48"/>
  <c r="G233" i="48"/>
  <c r="G232" i="48"/>
  <c r="G227" i="48"/>
  <c r="G226" i="48"/>
  <c r="G225" i="48"/>
  <c r="G224" i="48"/>
  <c r="G223" i="48"/>
  <c r="G222" i="48"/>
  <c r="G221" i="48"/>
  <c r="G220" i="48"/>
  <c r="G215" i="48"/>
  <c r="G214" i="48"/>
  <c r="G213" i="48"/>
  <c r="G212" i="48"/>
  <c r="G211" i="48"/>
  <c r="G210" i="48"/>
  <c r="G209" i="48"/>
  <c r="G208" i="48"/>
  <c r="G203" i="48"/>
  <c r="G202" i="48"/>
  <c r="G201" i="48"/>
  <c r="G200" i="48"/>
  <c r="G199" i="48"/>
  <c r="G198" i="48"/>
  <c r="G197" i="48"/>
  <c r="G196" i="48"/>
  <c r="G191" i="48"/>
  <c r="G190" i="48"/>
  <c r="G189" i="48"/>
  <c r="G188" i="48"/>
  <c r="G187" i="48"/>
  <c r="G186" i="48"/>
  <c r="G185" i="48"/>
  <c r="G184" i="48"/>
  <c r="G179" i="48"/>
  <c r="G178" i="48"/>
  <c r="G177" i="48"/>
  <c r="G176" i="48"/>
  <c r="G175" i="48"/>
  <c r="G174" i="48"/>
  <c r="G173" i="48"/>
  <c r="G172" i="48"/>
  <c r="G167" i="48"/>
  <c r="G166" i="48"/>
  <c r="G165" i="48"/>
  <c r="G164" i="48"/>
  <c r="G163" i="48"/>
  <c r="G162" i="48"/>
  <c r="G161" i="48"/>
  <c r="G160" i="48"/>
  <c r="J163" i="48"/>
  <c r="G155" i="48"/>
  <c r="G154" i="48"/>
  <c r="G153" i="48"/>
  <c r="G152" i="48"/>
  <c r="G151" i="48"/>
  <c r="G150" i="48"/>
  <c r="G149" i="48"/>
  <c r="G148" i="48"/>
  <c r="G143" i="48"/>
  <c r="G142" i="48"/>
  <c r="G141" i="48"/>
  <c r="G140" i="48"/>
  <c r="G139" i="48"/>
  <c r="G138" i="48"/>
  <c r="G137" i="48"/>
  <c r="G136" i="48"/>
  <c r="G131" i="48"/>
  <c r="G130" i="48"/>
  <c r="G129" i="48"/>
  <c r="G128" i="48"/>
  <c r="G127" i="48"/>
  <c r="G126" i="48"/>
  <c r="G125" i="48"/>
  <c r="G124" i="48"/>
  <c r="G119" i="48"/>
  <c r="G118" i="48"/>
  <c r="G117" i="48"/>
  <c r="G116" i="48"/>
  <c r="G115" i="48"/>
  <c r="G114" i="48"/>
  <c r="G113" i="48"/>
  <c r="G112" i="48"/>
  <c r="G107" i="48"/>
  <c r="G106" i="48"/>
  <c r="G105" i="48"/>
  <c r="G104" i="48"/>
  <c r="G103" i="48"/>
  <c r="G102" i="48"/>
  <c r="G101" i="48"/>
  <c r="G100" i="48"/>
  <c r="G95" i="48"/>
  <c r="G94" i="48"/>
  <c r="G93" i="48"/>
  <c r="G92" i="48"/>
  <c r="G91" i="48"/>
  <c r="G90" i="48"/>
  <c r="G89" i="48"/>
  <c r="G88" i="48"/>
  <c r="G83" i="48"/>
  <c r="G82" i="48"/>
  <c r="G81" i="48"/>
  <c r="G80" i="48"/>
  <c r="G79" i="48"/>
  <c r="G78" i="48"/>
  <c r="G77" i="48"/>
  <c r="G76" i="48"/>
  <c r="J79" i="48"/>
  <c r="G71" i="48"/>
  <c r="G70" i="48"/>
  <c r="G69" i="48"/>
  <c r="G68" i="48"/>
  <c r="G67" i="48"/>
  <c r="G66" i="48"/>
  <c r="G65" i="48"/>
  <c r="G64" i="48"/>
  <c r="G59" i="48"/>
  <c r="G58" i="48"/>
  <c r="G57" i="48"/>
  <c r="G56" i="48"/>
  <c r="G55" i="48"/>
  <c r="G54" i="48"/>
  <c r="G53" i="48"/>
  <c r="G52" i="48"/>
  <c r="G47" i="48"/>
  <c r="G46" i="48"/>
  <c r="G45" i="48"/>
  <c r="G44" i="48"/>
  <c r="G43" i="48"/>
  <c r="G42" i="48"/>
  <c r="G41" i="48"/>
  <c r="G40" i="48"/>
  <c r="G35" i="48"/>
  <c r="G34" i="48"/>
  <c r="G33" i="48"/>
  <c r="G32" i="48"/>
  <c r="G31" i="48"/>
  <c r="G30" i="48"/>
  <c r="G29" i="48"/>
  <c r="G28" i="48"/>
  <c r="A25" i="48"/>
  <c r="A37" i="48" s="1"/>
  <c r="A49" i="48" s="1"/>
  <c r="A61" i="48" s="1"/>
  <c r="A73" i="48" s="1"/>
  <c r="A85" i="48" s="1"/>
  <c r="A97" i="48" s="1"/>
  <c r="A109" i="48" s="1"/>
  <c r="A121" i="48" s="1"/>
  <c r="A133" i="48" s="1"/>
  <c r="A145" i="48" s="1"/>
  <c r="A157" i="48" s="1"/>
  <c r="A169" i="48" s="1"/>
  <c r="A181" i="48" s="1"/>
  <c r="A193" i="48" s="1"/>
  <c r="A205" i="48" s="1"/>
  <c r="A217" i="48" s="1"/>
  <c r="A229" i="48" s="1"/>
  <c r="A241" i="48" s="1"/>
  <c r="A253" i="48" s="1"/>
  <c r="A265" i="48" s="1"/>
  <c r="A277" i="48" s="1"/>
  <c r="A289" i="48" s="1"/>
  <c r="A301" i="48" s="1"/>
  <c r="A313" i="48" s="1"/>
  <c r="A325" i="48" s="1"/>
  <c r="A337" i="48" s="1"/>
  <c r="A349" i="48" s="1"/>
  <c r="A361" i="48" s="1"/>
  <c r="A373" i="48" s="1"/>
  <c r="A385" i="48" s="1"/>
  <c r="A397" i="48" s="1"/>
  <c r="A409" i="48" s="1"/>
  <c r="A421" i="48" s="1"/>
  <c r="A433" i="48" s="1"/>
  <c r="A445" i="48" s="1"/>
  <c r="A457" i="48" s="1"/>
  <c r="A469" i="48" s="1"/>
  <c r="A481" i="48" s="1"/>
  <c r="A493" i="48" s="1"/>
  <c r="A505" i="48" s="1"/>
  <c r="A517" i="48" s="1"/>
  <c r="A529" i="48" s="1"/>
  <c r="A541" i="48" s="1"/>
  <c r="A553" i="48" s="1"/>
  <c r="A565" i="48" s="1"/>
  <c r="A577" i="48" s="1"/>
  <c r="A589" i="48" s="1"/>
  <c r="A601" i="48" s="1"/>
  <c r="A613" i="48" s="1"/>
  <c r="A625" i="48" s="1"/>
  <c r="A637" i="48" s="1"/>
  <c r="G23" i="48"/>
  <c r="G22" i="48"/>
  <c r="G21" i="48"/>
  <c r="G20" i="48"/>
  <c r="G19" i="48"/>
  <c r="G18" i="48"/>
  <c r="G17" i="48"/>
  <c r="C8" i="48"/>
  <c r="J519" i="54" l="1"/>
  <c r="J526" i="54" s="1"/>
  <c r="J255" i="54"/>
  <c r="J315" i="54"/>
  <c r="J322" i="54" s="1"/>
  <c r="J135" i="48"/>
  <c r="J142" i="48" s="1"/>
  <c r="J555" i="48"/>
  <c r="J562" i="48" s="1"/>
  <c r="J51" i="48"/>
  <c r="J58" i="48" s="1"/>
  <c r="J75" i="48"/>
  <c r="J82" i="48" s="1"/>
  <c r="J183" i="48"/>
  <c r="J190" i="48" s="1"/>
  <c r="J243" i="48"/>
  <c r="J250" i="48" s="1"/>
  <c r="J435" i="48"/>
  <c r="J442" i="48" s="1"/>
  <c r="J39" i="54"/>
  <c r="J46" i="54" s="1"/>
  <c r="J87" i="54"/>
  <c r="J94" i="54" s="1"/>
  <c r="J111" i="54"/>
  <c r="J118" i="54" s="1"/>
  <c r="J135" i="54"/>
  <c r="J159" i="54"/>
  <c r="J166" i="54" s="1"/>
  <c r="J39" i="48"/>
  <c r="J46" i="48" s="1"/>
  <c r="J63" i="48"/>
  <c r="J70" i="48" s="1"/>
  <c r="J171" i="48"/>
  <c r="J178" i="48" s="1"/>
  <c r="J219" i="48"/>
  <c r="J226" i="48" s="1"/>
  <c r="J543" i="48"/>
  <c r="J555" i="54"/>
  <c r="J562" i="54" s="1"/>
  <c r="J603" i="54"/>
  <c r="J610" i="54" s="1"/>
  <c r="J639" i="54"/>
  <c r="J646" i="54" s="1"/>
  <c r="J459" i="48"/>
  <c r="J466" i="48" s="1"/>
  <c r="J219" i="54"/>
  <c r="J226" i="54" s="1"/>
  <c r="J303" i="48"/>
  <c r="J310" i="48" s="1"/>
  <c r="J303" i="54"/>
  <c r="J310" i="54" s="1"/>
  <c r="J327" i="54"/>
  <c r="J334" i="54" s="1"/>
  <c r="J339" i="54"/>
  <c r="J346" i="54" s="1"/>
  <c r="J531" i="54"/>
  <c r="J538" i="54" s="1"/>
  <c r="J99" i="54"/>
  <c r="J106" i="54" s="1"/>
  <c r="J291" i="54"/>
  <c r="J298" i="54" s="1"/>
  <c r="J87" i="48"/>
  <c r="J94" i="48" s="1"/>
  <c r="J363" i="48"/>
  <c r="J370" i="48" s="1"/>
  <c r="J171" i="54"/>
  <c r="J178" i="54" s="1"/>
  <c r="J195" i="54"/>
  <c r="J202" i="54" s="1"/>
  <c r="J483" i="54"/>
  <c r="J490" i="54" s="1"/>
  <c r="J195" i="48"/>
  <c r="J202" i="48" s="1"/>
  <c r="J231" i="48"/>
  <c r="J238" i="48" s="1"/>
  <c r="J327" i="48"/>
  <c r="J334" i="48" s="1"/>
  <c r="J399" i="48"/>
  <c r="J406" i="48" s="1"/>
  <c r="J531" i="48"/>
  <c r="J538" i="48" s="1"/>
  <c r="J567" i="48"/>
  <c r="J574" i="48" s="1"/>
  <c r="J603" i="48"/>
  <c r="J610" i="48" s="1"/>
  <c r="J15" i="48"/>
  <c r="J22" i="48" s="1"/>
  <c r="J27" i="48"/>
  <c r="J34" i="48" s="1"/>
  <c r="J447" i="48"/>
  <c r="J454" i="48" s="1"/>
  <c r="J471" i="48"/>
  <c r="J478" i="48" s="1"/>
  <c r="J507" i="48"/>
  <c r="J514" i="48" s="1"/>
  <c r="J519" i="48"/>
  <c r="J526" i="48" s="1"/>
  <c r="J579" i="48"/>
  <c r="J586" i="48" s="1"/>
  <c r="J639" i="48"/>
  <c r="J646" i="48" s="1"/>
  <c r="J267" i="54"/>
  <c r="J274" i="54" s="1"/>
  <c r="J411" i="48"/>
  <c r="J418" i="48" s="1"/>
  <c r="J423" i="48"/>
  <c r="J430" i="48" s="1"/>
  <c r="J483" i="48"/>
  <c r="J490" i="48" s="1"/>
  <c r="J159" i="48"/>
  <c r="J166" i="48" s="1"/>
  <c r="J111" i="48"/>
  <c r="J118" i="48" s="1"/>
  <c r="J267" i="48"/>
  <c r="J274" i="48" s="1"/>
  <c r="J279" i="48"/>
  <c r="J286" i="48" s="1"/>
  <c r="J339" i="48"/>
  <c r="J346" i="48" s="1"/>
  <c r="J351" i="48"/>
  <c r="J358" i="48" s="1"/>
  <c r="J375" i="48"/>
  <c r="J382" i="48" s="1"/>
  <c r="J615" i="48"/>
  <c r="J622" i="48" s="1"/>
  <c r="J363" i="54"/>
  <c r="J370" i="54" s="1"/>
  <c r="J411" i="54"/>
  <c r="J418" i="54" s="1"/>
  <c r="J435" i="54"/>
  <c r="J442" i="54" s="1"/>
  <c r="J459" i="54"/>
  <c r="J466" i="54" s="1"/>
  <c r="J627" i="54"/>
  <c r="J51" i="54"/>
  <c r="J58" i="54" s="1"/>
  <c r="J63" i="54"/>
  <c r="J70" i="54" s="1"/>
  <c r="J75" i="54"/>
  <c r="J82" i="54" s="1"/>
  <c r="J351" i="54"/>
  <c r="J358" i="54" s="1"/>
  <c r="J375" i="54"/>
  <c r="J382" i="54" s="1"/>
  <c r="J543" i="54"/>
  <c r="J550" i="54" s="1"/>
  <c r="J579" i="54"/>
  <c r="J586" i="54" s="1"/>
  <c r="J591" i="54"/>
  <c r="J598" i="54" s="1"/>
  <c r="J615" i="54"/>
  <c r="J622" i="54" s="1"/>
  <c r="J627" i="48"/>
  <c r="J634" i="48" s="1"/>
  <c r="J550" i="48"/>
  <c r="J291" i="48"/>
  <c r="J298" i="48" s="1"/>
  <c r="J27" i="54"/>
  <c r="J34" i="54" s="1"/>
  <c r="J183" i="54"/>
  <c r="J190" i="54" s="1"/>
  <c r="J207" i="54"/>
  <c r="J214" i="54" s="1"/>
  <c r="J243" i="54"/>
  <c r="J250" i="54" s="1"/>
  <c r="J279" i="54"/>
  <c r="J286" i="54" s="1"/>
  <c r="J387" i="54"/>
  <c r="J394" i="54" s="1"/>
  <c r="J399" i="54"/>
  <c r="J406" i="54" s="1"/>
  <c r="J423" i="54"/>
  <c r="J430" i="54" s="1"/>
  <c r="J447" i="54"/>
  <c r="J454" i="54" s="1"/>
  <c r="J507" i="54"/>
  <c r="J514" i="54" s="1"/>
  <c r="J567" i="54"/>
  <c r="J574" i="54" s="1"/>
  <c r="J495" i="48"/>
  <c r="J502" i="48" s="1"/>
  <c r="J123" i="54"/>
  <c r="J130" i="54" s="1"/>
  <c r="J147" i="54"/>
  <c r="J154" i="54" s="1"/>
  <c r="J231" i="54"/>
  <c r="J238" i="54" s="1"/>
  <c r="J471" i="54"/>
  <c r="J478" i="54" s="1"/>
  <c r="J495" i="54"/>
  <c r="J502" i="54" s="1"/>
  <c r="J634" i="54"/>
  <c r="J255" i="48"/>
  <c r="J262" i="48" s="1"/>
  <c r="J15" i="54"/>
  <c r="J19" i="54" s="1"/>
  <c r="J22" i="54" s="1"/>
  <c r="J262" i="54"/>
  <c r="J207" i="48"/>
  <c r="J214" i="48" s="1"/>
  <c r="J315" i="48"/>
  <c r="J322" i="48" s="1"/>
  <c r="J123" i="48"/>
  <c r="J130" i="48" s="1"/>
  <c r="J99" i="48"/>
  <c r="J106" i="48" s="1"/>
  <c r="J147" i="48"/>
  <c r="J154" i="48" s="1"/>
  <c r="J387" i="48"/>
  <c r="J394" i="48" s="1"/>
  <c r="J591" i="48"/>
  <c r="J598" i="48" s="1"/>
  <c r="J142" i="54"/>
  <c r="C10" i="48" l="1"/>
  <c r="C10" i="54"/>
</calcChain>
</file>

<file path=xl/comments1.xml><?xml version="1.0" encoding="utf-8"?>
<comments xmlns="http://schemas.openxmlformats.org/spreadsheetml/2006/main">
  <authors>
    <author>oatmp052</author>
  </authors>
  <commentList>
    <comment ref="D2" authorId="0" shapeId="0">
      <text>
        <r>
          <rPr>
            <sz val="9"/>
            <color indexed="81"/>
            <rFont val="MS P ゴシック"/>
            <family val="3"/>
            <charset val="128"/>
          </rPr>
          <t>リストから選択
「0%」
「3%」
「10%」</t>
        </r>
      </text>
    </comment>
  </commentList>
</comments>
</file>

<file path=xl/sharedStrings.xml><?xml version="1.0" encoding="utf-8"?>
<sst xmlns="http://schemas.openxmlformats.org/spreadsheetml/2006/main" count="2548" uniqueCount="138">
  <si>
    <t>円</t>
    <rPh sb="0" eb="1">
      <t>エン</t>
    </rPh>
    <phoneticPr fontId="1"/>
  </si>
  <si>
    <t>年</t>
    <rPh sb="0" eb="1">
      <t>ネン</t>
    </rPh>
    <phoneticPr fontId="1"/>
  </si>
  <si>
    <t>回数</t>
    <rPh sb="0" eb="2">
      <t>カイスウ</t>
    </rPh>
    <phoneticPr fontId="1"/>
  </si>
  <si>
    <t>サービスコード</t>
    <phoneticPr fontId="1"/>
  </si>
  <si>
    <t>当月請求額①－②</t>
    <rPh sb="0" eb="2">
      <t>トウゲツ</t>
    </rPh>
    <rPh sb="2" eb="4">
      <t>セイキュウ</t>
    </rPh>
    <rPh sb="4" eb="5">
      <t>ガク</t>
    </rPh>
    <phoneticPr fontId="1"/>
  </si>
  <si>
    <t>令和</t>
    <rPh sb="0" eb="2">
      <t>レイワ</t>
    </rPh>
    <phoneticPr fontId="1"/>
  </si>
  <si>
    <t>事業所名</t>
    <rPh sb="0" eb="3">
      <t>ジギョウショ</t>
    </rPh>
    <rPh sb="3" eb="4">
      <t>メイ</t>
    </rPh>
    <phoneticPr fontId="1"/>
  </si>
  <si>
    <t>受給者番号</t>
    <rPh sb="0" eb="3">
      <t>ジュキュウシャ</t>
    </rPh>
    <rPh sb="3" eb="5">
      <t>バンゴウ</t>
    </rPh>
    <phoneticPr fontId="1"/>
  </si>
  <si>
    <t>受給者氏名</t>
    <rPh sb="0" eb="3">
      <t>ジュキュウシャ</t>
    </rPh>
    <rPh sb="3" eb="5">
      <t>シメイ</t>
    </rPh>
    <phoneticPr fontId="1"/>
  </si>
  <si>
    <t>児童氏名</t>
    <rPh sb="0" eb="2">
      <t>ジドウ</t>
    </rPh>
    <rPh sb="2" eb="4">
      <t>シメイ</t>
    </rPh>
    <phoneticPr fontId="1"/>
  </si>
  <si>
    <t>負担割合</t>
    <rPh sb="0" eb="2">
      <t>フタン</t>
    </rPh>
    <rPh sb="2" eb="4">
      <t>ワリアイ</t>
    </rPh>
    <phoneticPr fontId="1"/>
  </si>
  <si>
    <t>サービス名称</t>
    <rPh sb="4" eb="6">
      <t>メイショウ</t>
    </rPh>
    <phoneticPr fontId="1"/>
  </si>
  <si>
    <t>単価</t>
    <rPh sb="0" eb="2">
      <t>タンカ</t>
    </rPh>
    <phoneticPr fontId="1"/>
  </si>
  <si>
    <t>小計</t>
    <rPh sb="0" eb="2">
      <t>ショウケイ</t>
    </rPh>
    <phoneticPr fontId="1"/>
  </si>
  <si>
    <t>No</t>
    <phoneticPr fontId="1"/>
  </si>
  <si>
    <t>備考</t>
    <rPh sb="0" eb="2">
      <t>ビコウ</t>
    </rPh>
    <phoneticPr fontId="1"/>
  </si>
  <si>
    <t>移動支援（身体介護伴わない）0.5時間</t>
  </si>
  <si>
    <t>移動支援（身体介護伴わない）1.0時間</t>
  </si>
  <si>
    <t>移動支援（身体介護伴わない）1.5時間</t>
  </si>
  <si>
    <t>移動支援（身体介護伴わない）2.0時間</t>
  </si>
  <si>
    <t>移動支援（身体介護伴わない）2.5時間</t>
  </si>
  <si>
    <t>移動支援（身体介護伴わない）3.0時間</t>
  </si>
  <si>
    <t>移動支援（身体介護伴わない）3.5時間</t>
  </si>
  <si>
    <t>移動支援（身体介護伴わない）4.0時間</t>
  </si>
  <si>
    <t>移動支援（身体介護伴わない）4.5時間</t>
  </si>
  <si>
    <t>移動支援（身体介護伴わない）5.0時間</t>
  </si>
  <si>
    <t>移動支援（身体介護伴わない）5.5時間</t>
  </si>
  <si>
    <t>移動支援（身体介護伴わない）6.0時間</t>
  </si>
  <si>
    <t>移動支援（身体介護伴わない）6.5時間</t>
  </si>
  <si>
    <t>移動支援（身体介護伴わない）7.0時間</t>
  </si>
  <si>
    <t>移動支援（身体介護伴わない）7.5時間</t>
  </si>
  <si>
    <t>移動支援（身体介護伴わない）8.0時間</t>
  </si>
  <si>
    <t>移動支援（身体介護伴わない）8.5時間</t>
  </si>
  <si>
    <t>移動支援（身体介護伴わない）9.0時間</t>
  </si>
  <si>
    <t>移動支援（身体介護伴わない）9.5時間</t>
  </si>
  <si>
    <t>移動支援（身体介護伴わない）10.0時間</t>
  </si>
  <si>
    <t>移動支援（身体介護伴わない）10.5時間</t>
  </si>
  <si>
    <t>移動支援（身体介護伴わない）11.0時間</t>
  </si>
  <si>
    <t>移動支援（身体介護伴わない）11.5時間</t>
  </si>
  <si>
    <t>移動支援（身体介護伴わない）12.0時間</t>
  </si>
  <si>
    <t>移動支援（身体介護伴わない）12.5時間</t>
  </si>
  <si>
    <t>移動支援（身体介護伴わない）13.0時間</t>
  </si>
  <si>
    <t>移動支援（身体介護伴わない）13.5時間</t>
  </si>
  <si>
    <t>移動支援（身体介護伴わない）14.0時間</t>
  </si>
  <si>
    <t>移動支援（身体介護伴わない）14.5時間</t>
  </si>
  <si>
    <t>サービス名称</t>
    <rPh sb="4" eb="6">
      <t>メイショウ</t>
    </rPh>
    <phoneticPr fontId="4"/>
  </si>
  <si>
    <t>単価</t>
    <rPh sb="0" eb="2">
      <t>タンカ</t>
    </rPh>
    <phoneticPr fontId="4"/>
  </si>
  <si>
    <t>サービス
コード</t>
    <phoneticPr fontId="4"/>
  </si>
  <si>
    <t>移動支援（身体介護伴う）0.5時間</t>
  </si>
  <si>
    <t>移動支援（身体介護伴う）1.0時間</t>
  </si>
  <si>
    <t>移動支援（身体介護伴う）1.5時間</t>
  </si>
  <si>
    <t>移動支援（身体介護伴う）2.0時間</t>
  </si>
  <si>
    <t>移動支援（身体介護伴う）2.5時間</t>
  </si>
  <si>
    <t>移動支援（身体介護伴う）3.0時間</t>
  </si>
  <si>
    <t>移動支援（身体介護伴う）3.5時間</t>
  </si>
  <si>
    <t>移動支援（身体介護伴う）4.0時間</t>
  </si>
  <si>
    <t>移動支援（身体介護伴う）4.5時間</t>
  </si>
  <si>
    <t>移動支援（身体介護伴う）5.0時間</t>
  </si>
  <si>
    <t>移動支援（身体介護伴う）5.5時間</t>
  </si>
  <si>
    <t>移動支援（身体介護伴う）6.0時間</t>
  </si>
  <si>
    <t>移動支援（身体介護伴う）6.5時間</t>
  </si>
  <si>
    <t>移動支援（身体介護伴う）7.0時間</t>
  </si>
  <si>
    <t>移動支援（身体介護伴う）7.5時間</t>
  </si>
  <si>
    <t>移動支援（身体介護伴う）8.0時間</t>
  </si>
  <si>
    <t>移動支援（身体介護伴う）8.5時間</t>
  </si>
  <si>
    <t>移動支援（身体介護伴う）9.0時間</t>
  </si>
  <si>
    <t>移動支援（身体介護伴う）9.5時間</t>
  </si>
  <si>
    <t>移動支援（身体介護伴う）10.0時間</t>
  </si>
  <si>
    <t>移動支援（身体介護伴う）10.5時間</t>
  </si>
  <si>
    <t>移動支援（身体介護伴う）11.0時間</t>
  </si>
  <si>
    <t>移動支援（身体介護伴う）11.5時間</t>
  </si>
  <si>
    <t>移動支援（身体介護伴う）12.0時間</t>
  </si>
  <si>
    <t>移動支援（身体介護伴う）12.5時間</t>
  </si>
  <si>
    <t>移動支援（身体介護伴う）13.0時間</t>
  </si>
  <si>
    <t>移動支援（身体介護伴う）13.5時間</t>
  </si>
  <si>
    <t>移動支援（身体介護伴う）14.0時間</t>
  </si>
  <si>
    <t>移動支援（身体介護伴う）14.5時間</t>
  </si>
  <si>
    <t>日中一時支援　1時間未満</t>
    <rPh sb="0" eb="2">
      <t>ニッチュウ</t>
    </rPh>
    <rPh sb="2" eb="4">
      <t>イチジ</t>
    </rPh>
    <rPh sb="4" eb="6">
      <t>シエン</t>
    </rPh>
    <rPh sb="8" eb="10">
      <t>ジカン</t>
    </rPh>
    <rPh sb="10" eb="12">
      <t>ミマン</t>
    </rPh>
    <phoneticPr fontId="1"/>
  </si>
  <si>
    <t>日中一時支援　1時間以上4時間未満</t>
    <rPh sb="0" eb="2">
      <t>ニッチュウ</t>
    </rPh>
    <rPh sb="2" eb="4">
      <t>イチジ</t>
    </rPh>
    <rPh sb="4" eb="6">
      <t>シエン</t>
    </rPh>
    <rPh sb="8" eb="12">
      <t>ジカンイジョウ</t>
    </rPh>
    <rPh sb="13" eb="15">
      <t>ジカン</t>
    </rPh>
    <rPh sb="15" eb="17">
      <t>ミマン</t>
    </rPh>
    <phoneticPr fontId="1"/>
  </si>
  <si>
    <t>日中一時支援　４時間以上８時間未満</t>
    <rPh sb="0" eb="2">
      <t>ニッチュウ</t>
    </rPh>
    <rPh sb="2" eb="4">
      <t>イチジ</t>
    </rPh>
    <rPh sb="4" eb="6">
      <t>シエン</t>
    </rPh>
    <rPh sb="8" eb="10">
      <t>ジカン</t>
    </rPh>
    <rPh sb="10" eb="12">
      <t>イジョウ</t>
    </rPh>
    <rPh sb="13" eb="15">
      <t>ジカン</t>
    </rPh>
    <rPh sb="15" eb="17">
      <t>ミマン</t>
    </rPh>
    <phoneticPr fontId="1"/>
  </si>
  <si>
    <t>日中一時支援　８時間以上</t>
    <rPh sb="0" eb="2">
      <t>ニッチュウ</t>
    </rPh>
    <rPh sb="2" eb="4">
      <t>イチジ</t>
    </rPh>
    <rPh sb="4" eb="6">
      <t>シエン</t>
    </rPh>
    <rPh sb="8" eb="12">
      <t>ジカンイジョウ</t>
    </rPh>
    <phoneticPr fontId="1"/>
  </si>
  <si>
    <t>日中一時支援（重度）１時間未満</t>
    <rPh sb="0" eb="2">
      <t>ニッチュウ</t>
    </rPh>
    <rPh sb="2" eb="4">
      <t>イチジ</t>
    </rPh>
    <rPh sb="4" eb="6">
      <t>シエン</t>
    </rPh>
    <rPh sb="7" eb="9">
      <t>ジュウド</t>
    </rPh>
    <rPh sb="11" eb="13">
      <t>ジカン</t>
    </rPh>
    <rPh sb="13" eb="15">
      <t>ミマン</t>
    </rPh>
    <phoneticPr fontId="1"/>
  </si>
  <si>
    <t>日中一時支援（重度）　1時間以上4時間未満</t>
    <rPh sb="0" eb="2">
      <t>ニッチュウ</t>
    </rPh>
    <rPh sb="2" eb="4">
      <t>イチジ</t>
    </rPh>
    <rPh sb="4" eb="6">
      <t>シエン</t>
    </rPh>
    <rPh sb="7" eb="9">
      <t>ジュウド</t>
    </rPh>
    <rPh sb="12" eb="16">
      <t>ジカンイジョウ</t>
    </rPh>
    <rPh sb="17" eb="19">
      <t>ジカン</t>
    </rPh>
    <rPh sb="19" eb="21">
      <t>ミマン</t>
    </rPh>
    <phoneticPr fontId="1"/>
  </si>
  <si>
    <t>日中一時支援（重度）　４時間以上８時間未満</t>
    <rPh sb="0" eb="2">
      <t>ニッチュウ</t>
    </rPh>
    <rPh sb="2" eb="4">
      <t>イチジ</t>
    </rPh>
    <rPh sb="4" eb="6">
      <t>シエン</t>
    </rPh>
    <rPh sb="7" eb="9">
      <t>ジュウド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</si>
  <si>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日中一時支援（重度）　８時間以上</t>
    <rPh sb="0" eb="2">
      <t>ニッチュウ</t>
    </rPh>
    <rPh sb="2" eb="4">
      <t>イチジ</t>
    </rPh>
    <rPh sb="4" eb="6">
      <t>シエン</t>
    </rPh>
    <rPh sb="7" eb="9">
      <t>ジュウド</t>
    </rPh>
    <rPh sb="12" eb="16">
      <t>ジカンイジョウ</t>
    </rPh>
    <phoneticPr fontId="1"/>
  </si>
  <si>
    <t>日中一時支援送迎加算（片道）</t>
    <rPh sb="0" eb="2">
      <t>ニッチュウ</t>
    </rPh>
    <rPh sb="2" eb="4">
      <t>イチジ</t>
    </rPh>
    <rPh sb="4" eb="6">
      <t>シエン</t>
    </rPh>
    <rPh sb="6" eb="8">
      <t>ソウゲイ</t>
    </rPh>
    <rPh sb="8" eb="10">
      <t>カサン</t>
    </rPh>
    <rPh sb="11" eb="13">
      <t>カタミチ</t>
    </rPh>
    <phoneticPr fontId="1"/>
  </si>
  <si>
    <t>当月費用合計①</t>
    <rPh sb="0" eb="2">
      <t>トウゲツ</t>
    </rPh>
    <rPh sb="2" eb="4">
      <t>ヒヨウ</t>
    </rPh>
    <rPh sb="4" eb="6">
      <t>ゴウケイ</t>
    </rPh>
    <phoneticPr fontId="1"/>
  </si>
  <si>
    <t>当月利用者負担額
②＝①×負担割合</t>
    <rPh sb="0" eb="2">
      <t>トウゲツ</t>
    </rPh>
    <rPh sb="2" eb="5">
      <t>リヨウシャ</t>
    </rPh>
    <rPh sb="5" eb="7">
      <t>フタン</t>
    </rPh>
    <rPh sb="7" eb="8">
      <t>ガク</t>
    </rPh>
    <rPh sb="13" eb="15">
      <t>フタン</t>
    </rPh>
    <rPh sb="15" eb="17">
      <t>ワリアイ</t>
    </rPh>
    <phoneticPr fontId="1"/>
  </si>
  <si>
    <t>調布市様式</t>
    <rPh sb="0" eb="3">
      <t>チョウフシ</t>
    </rPh>
    <rPh sb="3" eb="5">
      <t>ヨウシキ</t>
    </rPh>
    <phoneticPr fontId="1"/>
  </si>
  <si>
    <t>受給者番号</t>
    <phoneticPr fontId="1"/>
  </si>
  <si>
    <t>受給者氏名</t>
    <phoneticPr fontId="1"/>
  </si>
  <si>
    <t>(1)</t>
    <phoneticPr fontId="1"/>
  </si>
  <si>
    <t>(2)</t>
  </si>
  <si>
    <t>(3)</t>
  </si>
  <si>
    <t>(4)</t>
  </si>
  <si>
    <t>(5)</t>
  </si>
  <si>
    <t>(6)</t>
  </si>
  <si>
    <t>(7)</t>
  </si>
  <si>
    <t>(8)</t>
  </si>
  <si>
    <t>明細件数</t>
    <rPh sb="0" eb="2">
      <t>メイサイ</t>
    </rPh>
    <rPh sb="2" eb="4">
      <t>ケンスウ</t>
    </rPh>
    <phoneticPr fontId="1"/>
  </si>
  <si>
    <t>合計金額</t>
    <rPh sb="0" eb="2">
      <t>ゴウケイ</t>
    </rPh>
    <rPh sb="2" eb="4">
      <t>キンガク</t>
    </rPh>
    <phoneticPr fontId="1"/>
  </si>
  <si>
    <t>件</t>
    <rPh sb="0" eb="1">
      <t>ケン</t>
    </rPh>
    <phoneticPr fontId="1"/>
  </si>
  <si>
    <t>調布　太郎</t>
    <rPh sb="0" eb="2">
      <t>チョウフ</t>
    </rPh>
    <rPh sb="3" eb="5">
      <t>タロウ</t>
    </rPh>
    <phoneticPr fontId="1"/>
  </si>
  <si>
    <t>月提供分</t>
    <rPh sb="0" eb="1">
      <t>ガツ</t>
    </rPh>
    <rPh sb="1" eb="3">
      <t>テイキョウ</t>
    </rPh>
    <rPh sb="3" eb="4">
      <t>ブン</t>
    </rPh>
    <phoneticPr fontId="1"/>
  </si>
  <si>
    <t>利用者情報入力</t>
    <rPh sb="0" eb="3">
      <t>リヨウシャ</t>
    </rPh>
    <rPh sb="3" eb="5">
      <t>ジョウホウ</t>
    </rPh>
    <rPh sb="5" eb="7">
      <t>ニュウリョク</t>
    </rPh>
    <phoneticPr fontId="1"/>
  </si>
  <si>
    <t>（ 移動支援 ・ 日中一時支援 ） 支援費明細書</t>
    <rPh sb="4" eb="6">
      <t>シエン</t>
    </rPh>
    <rPh sb="13" eb="15">
      <t>シエン</t>
    </rPh>
    <phoneticPr fontId="1"/>
  </si>
  <si>
    <t>（例）</t>
    <rPh sb="1" eb="2">
      <t>レイ</t>
    </rPh>
    <phoneticPr fontId="1"/>
  </si>
  <si>
    <t>サービスコード</t>
    <phoneticPr fontId="1"/>
  </si>
  <si>
    <t>(1)</t>
    <phoneticPr fontId="1"/>
  </si>
  <si>
    <t>受給者番号</t>
    <phoneticPr fontId="1"/>
  </si>
  <si>
    <t>サービスコード</t>
    <phoneticPr fontId="1"/>
  </si>
  <si>
    <t>受給者番号</t>
    <phoneticPr fontId="1"/>
  </si>
  <si>
    <t>受給者氏名</t>
    <phoneticPr fontId="1"/>
  </si>
  <si>
    <t>No</t>
    <phoneticPr fontId="1"/>
  </si>
  <si>
    <t>No</t>
    <phoneticPr fontId="1"/>
  </si>
  <si>
    <t>サービスコード</t>
    <phoneticPr fontId="1"/>
  </si>
  <si>
    <t>(1)</t>
    <phoneticPr fontId="1"/>
  </si>
  <si>
    <t>受給者氏名</t>
    <phoneticPr fontId="1"/>
  </si>
  <si>
    <t>No</t>
    <phoneticPr fontId="1"/>
  </si>
  <si>
    <t>受給者番号</t>
    <phoneticPr fontId="1"/>
  </si>
  <si>
    <t>サービスコード</t>
    <phoneticPr fontId="1"/>
  </si>
  <si>
    <t>受給者氏名</t>
    <phoneticPr fontId="1"/>
  </si>
  <si>
    <t>(1)</t>
    <phoneticPr fontId="1"/>
  </si>
  <si>
    <t>No</t>
    <phoneticPr fontId="1"/>
  </si>
  <si>
    <t>サービスコード</t>
    <phoneticPr fontId="1"/>
  </si>
  <si>
    <t>(1)</t>
    <phoneticPr fontId="1"/>
  </si>
  <si>
    <t>サービスコード</t>
    <phoneticPr fontId="1"/>
  </si>
  <si>
    <t>受給者番号</t>
    <phoneticPr fontId="1"/>
  </si>
  <si>
    <t>No</t>
    <phoneticPr fontId="1"/>
  </si>
  <si>
    <t>受給者氏名</t>
    <phoneticPr fontId="1"/>
  </si>
  <si>
    <t>(1)</t>
    <phoneticPr fontId="1"/>
  </si>
  <si>
    <t>No</t>
    <phoneticPr fontId="1"/>
  </si>
  <si>
    <t>　調布サービス事業所</t>
    <rPh sb="1" eb="3">
      <t>チョウフ</t>
    </rPh>
    <rPh sb="7" eb="10">
      <t>ジギョウショ</t>
    </rPh>
    <phoneticPr fontId="1"/>
  </si>
  <si>
    <t>調布　花子</t>
    <rPh sb="0" eb="2">
      <t>チョウフ</t>
    </rPh>
    <rPh sb="3" eb="5">
      <t>ハナコ</t>
    </rPh>
    <phoneticPr fontId="1"/>
  </si>
  <si>
    <r>
      <t>調布市　地域生活支事業（移動支援・日中一時支援）　サービスコード一覧　</t>
    </r>
    <r>
      <rPr>
        <u/>
        <sz val="11"/>
        <color rgb="FFFF0000"/>
        <rFont val="HGPｺﾞｼｯｸM"/>
        <family val="3"/>
        <charset val="128"/>
      </rPr>
      <t>令和４年４月版</t>
    </r>
    <rPh sb="17" eb="19">
      <t>ニッチュウ</t>
    </rPh>
    <rPh sb="19" eb="21">
      <t>イチジ</t>
    </rPh>
    <rPh sb="21" eb="23">
      <t>シエン</t>
    </rPh>
    <rPh sb="35" eb="37">
      <t>レイワ</t>
    </rPh>
    <rPh sb="38" eb="39">
      <t>ネン</t>
    </rPh>
    <rPh sb="40" eb="41">
      <t>ガツ</t>
    </rPh>
    <rPh sb="41" eb="42">
      <t>バン</t>
    </rPh>
    <phoneticPr fontId="1"/>
  </si>
  <si>
    <t>調布市様式（令和４年４月版）</t>
    <rPh sb="0" eb="3">
      <t>チョウフシ</t>
    </rPh>
    <rPh sb="3" eb="5">
      <t>ヨウシキ</t>
    </rPh>
    <rPh sb="6" eb="8">
      <t>レイワ</t>
    </rPh>
    <rPh sb="9" eb="10">
      <t>ネン</t>
    </rPh>
    <rPh sb="11" eb="12">
      <t>ガツ</t>
    </rPh>
    <rPh sb="12" eb="13">
      <t>バン</t>
    </rPh>
    <phoneticPr fontId="1"/>
  </si>
  <si>
    <t>R4.4-</t>
  </si>
  <si>
    <t>R4.4-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</si>
</sst>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#,##0_ "/>
    <numFmt numFmtId="178" formatCode="#,##0_);[Red]\(#,##0\)"/>
  </numFmts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theme="1"/>
      <name val="HGPｺﾞｼｯｸM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1"/>
      <color rgb="FFFF0000"/>
      <name val="HGPｺﾞｼｯｸM"/>
      <family val="3"/>
      <charset val="128"/>
    </font>
    <font>
      <sz val="9"/>
      <color rgb="FFFF0000"/>
      <name val="HGPｺﾞｼｯｸM"/>
      <family val="3"/>
      <charset val="128"/>
    </font>
    <font>
      <sz val="8"/>
      <color rgb="FFFF0000"/>
      <name val="HGP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177" fontId="6" fillId="0" borderId="3" xfId="0" applyNumberFormat="1" applyFont="1" applyBorder="1" applyAlignment="1">
      <alignment vertical="center"/>
    </xf>
    <xf numFmtId="177" fontId="6" fillId="0" borderId="4" xfId="0" applyNumberFormat="1" applyFont="1" applyBorder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177" fontId="6" fillId="0" borderId="5" xfId="0" applyNumberFormat="1" applyFont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177" fontId="3" fillId="0" borderId="2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3" fillId="4" borderId="17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9" fontId="3" fillId="0" borderId="2" xfId="0" applyNumberFormat="1" applyFont="1" applyFill="1" applyBorder="1" applyAlignment="1">
      <alignment horizontal="center" vertical="center"/>
    </xf>
    <xf numFmtId="9" fontId="3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left"/>
    </xf>
    <xf numFmtId="9" fontId="3" fillId="6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6" fontId="3" fillId="0" borderId="20" xfId="0" applyNumberFormat="1" applyFont="1" applyFill="1" applyBorder="1" applyAlignment="1">
      <alignment horizontal="center" vertical="center"/>
    </xf>
    <xf numFmtId="0" fontId="13" fillId="4" borderId="17" xfId="0" applyFont="1" applyFill="1" applyBorder="1" applyAlignment="1" applyProtection="1">
      <alignment horizontal="center" vertical="center"/>
      <protection locked="0"/>
    </xf>
    <xf numFmtId="0" fontId="13" fillId="0" borderId="17" xfId="0" applyFont="1" applyFill="1" applyBorder="1" applyAlignment="1">
      <alignment horizontal="center" vertical="center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0" fontId="13" fillId="4" borderId="3" xfId="0" applyFont="1" applyFill="1" applyBorder="1" applyAlignment="1" applyProtection="1">
      <alignment horizontal="center" vertical="center"/>
      <protection locked="0"/>
    </xf>
    <xf numFmtId="177" fontId="17" fillId="0" borderId="2" xfId="0" applyNumberFormat="1" applyFont="1" applyBorder="1" applyAlignment="1">
      <alignment vertical="center"/>
    </xf>
    <xf numFmtId="177" fontId="17" fillId="0" borderId="3" xfId="0" applyNumberFormat="1" applyFont="1" applyBorder="1" applyAlignment="1">
      <alignment vertical="center"/>
    </xf>
    <xf numFmtId="177" fontId="17" fillId="0" borderId="4" xfId="0" applyNumberFormat="1" applyFont="1" applyBorder="1" applyAlignment="1">
      <alignment vertical="center"/>
    </xf>
    <xf numFmtId="0" fontId="3" fillId="0" borderId="11" xfId="0" applyFont="1" applyBorder="1" applyAlignment="1">
      <alignment horizontal="left"/>
    </xf>
    <xf numFmtId="0" fontId="3" fillId="0" borderId="0" xfId="0" applyFont="1" applyFill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78" fontId="8" fillId="0" borderId="23" xfId="0" applyNumberFormat="1" applyFont="1" applyFill="1" applyBorder="1" applyAlignment="1">
      <alignment horizontal="center" vertical="center"/>
    </xf>
    <xf numFmtId="178" fontId="8" fillId="0" borderId="24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4" borderId="25" xfId="0" applyFont="1" applyFill="1" applyBorder="1" applyAlignment="1" applyProtection="1">
      <alignment horizontal="left" vertical="center"/>
      <protection locked="0"/>
    </xf>
    <xf numFmtId="0" fontId="2" fillId="4" borderId="9" xfId="0" applyFont="1" applyFill="1" applyBorder="1" applyAlignment="1" applyProtection="1">
      <alignment horizontal="left" vertical="center"/>
      <protection locked="0"/>
    </xf>
    <xf numFmtId="0" fontId="2" fillId="4" borderId="26" xfId="0" applyFont="1" applyFill="1" applyBorder="1" applyAlignment="1" applyProtection="1">
      <alignment horizontal="left" vertical="center"/>
      <protection locked="0"/>
    </xf>
    <xf numFmtId="0" fontId="2" fillId="4" borderId="27" xfId="0" applyFont="1" applyFill="1" applyBorder="1" applyAlignment="1" applyProtection="1">
      <alignment horizontal="left" vertical="center"/>
      <protection locked="0"/>
    </xf>
    <xf numFmtId="0" fontId="2" fillId="4" borderId="11" xfId="0" applyFont="1" applyFill="1" applyBorder="1" applyAlignment="1" applyProtection="1">
      <alignment horizontal="left" vertical="center"/>
      <protection locked="0"/>
    </xf>
    <xf numFmtId="0" fontId="2" fillId="4" borderId="28" xfId="0" applyFont="1" applyFill="1" applyBorder="1" applyAlignment="1" applyProtection="1">
      <alignment horizontal="left" vertical="center"/>
      <protection locked="0"/>
    </xf>
    <xf numFmtId="0" fontId="3" fillId="0" borderId="6" xfId="0" applyFont="1" applyBorder="1" applyAlignment="1">
      <alignment horizontal="center" vertical="center"/>
    </xf>
    <xf numFmtId="0" fontId="9" fillId="4" borderId="6" xfId="0" applyFont="1" applyFill="1" applyBorder="1" applyAlignment="1" applyProtection="1">
      <alignment horizontal="center" vertical="center"/>
      <protection locked="0"/>
    </xf>
    <xf numFmtId="178" fontId="7" fillId="0" borderId="20" xfId="0" applyNumberFormat="1" applyFont="1" applyFill="1" applyBorder="1" applyAlignment="1">
      <alignment horizontal="center" vertical="center"/>
    </xf>
    <xf numFmtId="178" fontId="7" fillId="0" borderId="15" xfId="0" applyNumberFormat="1" applyFont="1" applyFill="1" applyBorder="1" applyAlignment="1">
      <alignment horizontal="center" vertical="center"/>
    </xf>
    <xf numFmtId="176" fontId="3" fillId="0" borderId="20" xfId="0" applyNumberFormat="1" applyFont="1" applyFill="1" applyBorder="1" applyAlignment="1">
      <alignment horizontal="center" vertical="center" wrapText="1"/>
    </xf>
    <xf numFmtId="176" fontId="3" fillId="0" borderId="15" xfId="0" applyNumberFormat="1" applyFont="1" applyFill="1" applyBorder="1" applyAlignment="1">
      <alignment horizontal="center" vertical="center"/>
    </xf>
    <xf numFmtId="0" fontId="10" fillId="6" borderId="23" xfId="0" applyFont="1" applyFill="1" applyBorder="1" applyAlignment="1">
      <alignment horizontal="center" vertical="center"/>
    </xf>
    <xf numFmtId="0" fontId="10" fillId="6" borderId="24" xfId="0" applyFont="1" applyFill="1" applyBorder="1" applyAlignment="1">
      <alignment horizontal="center" vertical="center"/>
    </xf>
    <xf numFmtId="9" fontId="3" fillId="0" borderId="29" xfId="0" applyNumberFormat="1" applyFont="1" applyFill="1" applyBorder="1" applyAlignment="1">
      <alignment horizontal="center" vertical="center"/>
    </xf>
    <xf numFmtId="9" fontId="3" fillId="0" borderId="30" xfId="0" applyNumberFormat="1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33" xfId="0" applyFont="1" applyFill="1" applyBorder="1" applyAlignment="1">
      <alignment horizontal="left" vertical="center"/>
    </xf>
    <xf numFmtId="177" fontId="2" fillId="0" borderId="6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9" fontId="13" fillId="0" borderId="29" xfId="0" applyNumberFormat="1" applyFont="1" applyFill="1" applyBorder="1" applyAlignment="1">
      <alignment horizontal="center" vertical="center"/>
    </xf>
    <xf numFmtId="9" fontId="13" fillId="0" borderId="30" xfId="0" applyNumberFormat="1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4" fillId="4" borderId="6" xfId="0" applyFont="1" applyFill="1" applyBorder="1" applyAlignment="1" applyProtection="1">
      <alignment horizontal="center" vertical="center"/>
      <protection locked="0"/>
    </xf>
    <xf numFmtId="0" fontId="15" fillId="4" borderId="25" xfId="0" applyFont="1" applyFill="1" applyBorder="1" applyAlignment="1" applyProtection="1">
      <alignment horizontal="left" vertical="center"/>
      <protection locked="0"/>
    </xf>
    <xf numFmtId="0" fontId="15" fillId="4" borderId="9" xfId="0" applyFont="1" applyFill="1" applyBorder="1" applyAlignment="1" applyProtection="1">
      <alignment horizontal="left" vertical="center"/>
      <protection locked="0"/>
    </xf>
    <xf numFmtId="0" fontId="15" fillId="4" borderId="26" xfId="0" applyFont="1" applyFill="1" applyBorder="1" applyAlignment="1" applyProtection="1">
      <alignment horizontal="left" vertical="center"/>
      <protection locked="0"/>
    </xf>
    <xf numFmtId="0" fontId="15" fillId="4" borderId="27" xfId="0" applyFont="1" applyFill="1" applyBorder="1" applyAlignment="1" applyProtection="1">
      <alignment horizontal="left" vertical="center"/>
      <protection locked="0"/>
    </xf>
    <xf numFmtId="0" fontId="15" fillId="4" borderId="11" xfId="0" applyFont="1" applyFill="1" applyBorder="1" applyAlignment="1" applyProtection="1">
      <alignment horizontal="left" vertical="center"/>
      <protection locked="0"/>
    </xf>
    <xf numFmtId="0" fontId="15" fillId="4" borderId="28" xfId="0" applyFont="1" applyFill="1" applyBorder="1" applyAlignment="1" applyProtection="1">
      <alignment horizontal="left" vertical="center"/>
      <protection locked="0"/>
    </xf>
    <xf numFmtId="177" fontId="6" fillId="0" borderId="2" xfId="0" applyNumberFormat="1" applyFont="1" applyBorder="1" applyAlignment="1">
      <alignment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95251</xdr:colOff>
      <xdr:row>1</xdr:row>
      <xdr:rowOff>38100</xdr:rowOff>
    </xdr:from>
    <xdr:to>
      <xdr:col>15</xdr:col>
      <xdr:colOff>390525</xdr:colOff>
      <xdr:row>10</xdr:row>
      <xdr:rowOff>76200</xdr:rowOff>
    </xdr:to>
    <xdr:sp macro="" textlink="">
      <xdr:nvSpPr>
        <xdr:cNvPr id="2" name="角丸四角形 1"/>
        <xdr:cNvSpPr/>
      </xdr:nvSpPr>
      <xdr:spPr>
        <a:xfrm>
          <a:off x="7096126" y="190500"/>
          <a:ext cx="3724274" cy="1409700"/>
        </a:xfrm>
        <a:prstGeom prst="roundRect">
          <a:avLst>
            <a:gd name="adj" fmla="val 815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700"/>
            </a:lnSpc>
          </a:pPr>
          <a:r>
            <a:rPr kumimoji="1" lang="en-US" altLang="ja-JP" sz="1200" b="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 b="0">
              <a:latin typeface="Meiryo UI" panose="020B0604030504040204" pitchFamily="50" charset="-128"/>
              <a:ea typeface="Meiryo UI" panose="020B0604030504040204" pitchFamily="50" charset="-128"/>
            </a:rPr>
            <a:t>１　</a:t>
          </a:r>
          <a:r>
            <a:rPr kumimoji="1" lang="ja-JP" altLang="en-US" sz="1200" b="1" u="sng">
              <a:latin typeface="Meiryo UI" panose="020B0604030504040204" pitchFamily="50" charset="-128"/>
              <a:ea typeface="Meiryo UI" panose="020B0604030504040204" pitchFamily="50" charset="-128"/>
            </a:rPr>
            <a:t>「水色セルのみ」 入力</a:t>
          </a:r>
          <a:r>
            <a:rPr kumimoji="1" lang="ja-JP" altLang="en-US" sz="1200" b="0">
              <a:latin typeface="Meiryo UI" panose="020B0604030504040204" pitchFamily="50" charset="-128"/>
              <a:ea typeface="Meiryo UI" panose="020B0604030504040204" pitchFamily="50" charset="-128"/>
            </a:rPr>
            <a:t>してください。</a:t>
          </a:r>
          <a:endParaRPr kumimoji="1" lang="en-US" altLang="ja-JP" sz="1200" b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200" b="0">
              <a:latin typeface="Meiryo UI" panose="020B0604030504040204" pitchFamily="50" charset="-128"/>
              <a:ea typeface="Meiryo UI" panose="020B0604030504040204" pitchFamily="50" charset="-128"/>
            </a:rPr>
            <a:t>　　　　（他は自動入力されます）</a:t>
          </a:r>
          <a:endParaRPr kumimoji="1" lang="en-US" altLang="ja-JP" sz="1200" b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en-US" altLang="ja-JP" sz="1200" b="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 b="0">
              <a:latin typeface="Meiryo UI" panose="020B0604030504040204" pitchFamily="50" charset="-128"/>
              <a:ea typeface="Meiryo UI" panose="020B0604030504040204" pitchFamily="50" charset="-128"/>
            </a:rPr>
            <a:t>２　人数が 「６人以上」 になる場合は，</a:t>
          </a:r>
          <a:endParaRPr kumimoji="1" lang="en-US" altLang="ja-JP" sz="1200" b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200" b="0">
              <a:latin typeface="Meiryo UI" panose="020B0604030504040204" pitchFamily="50" charset="-128"/>
              <a:ea typeface="Meiryo UI" panose="020B0604030504040204" pitchFamily="50" charset="-128"/>
            </a:rPr>
            <a:t>　　　必要に応じて 「印刷範囲を拡大」 してください。</a:t>
          </a:r>
          <a:endParaRPr kumimoji="1" lang="en-US" altLang="ja-JP" sz="1200" b="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10</xdr:col>
      <xdr:colOff>104775</xdr:colOff>
      <xdr:row>13</xdr:row>
      <xdr:rowOff>19050</xdr:rowOff>
    </xdr:from>
    <xdr:to>
      <xdr:col>15</xdr:col>
      <xdr:colOff>400049</xdr:colOff>
      <xdr:row>22</xdr:row>
      <xdr:rowOff>57150</xdr:rowOff>
    </xdr:to>
    <xdr:sp macro="" textlink="">
      <xdr:nvSpPr>
        <xdr:cNvPr id="3" name="角丸四角形 2"/>
        <xdr:cNvSpPr/>
      </xdr:nvSpPr>
      <xdr:spPr>
        <a:xfrm>
          <a:off x="7105650" y="2000250"/>
          <a:ext cx="3724274" cy="1409700"/>
        </a:xfrm>
        <a:prstGeom prst="roundRect">
          <a:avLst>
            <a:gd name="adj" fmla="val 815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700"/>
            </a:lnSpc>
          </a:pPr>
          <a:r>
            <a:rPr kumimoji="1" lang="ja-JP" altLang="en-US" sz="900" b="0">
              <a:latin typeface="Meiryo UI" panose="020B0604030504040204" pitchFamily="50" charset="-128"/>
              <a:ea typeface="Meiryo UI" panose="020B0604030504040204" pitchFamily="50" charset="-128"/>
            </a:rPr>
            <a:t>先に </a:t>
          </a:r>
          <a:r>
            <a:rPr kumimoji="1" lang="ja-JP" altLang="en-US" sz="900" b="1" u="sng">
              <a:latin typeface="Meiryo UI" panose="020B0604030504040204" pitchFamily="50" charset="-128"/>
              <a:ea typeface="Meiryo UI" panose="020B0604030504040204" pitchFamily="50" charset="-128"/>
            </a:rPr>
            <a:t>「利用者情報入力」 シート</a:t>
          </a:r>
          <a:r>
            <a:rPr kumimoji="1" lang="ja-JP" altLang="en-US" sz="900" b="0">
              <a:latin typeface="Meiryo UI" panose="020B0604030504040204" pitchFamily="50" charset="-128"/>
              <a:ea typeface="Meiryo UI" panose="020B0604030504040204" pitchFamily="50" charset="-128"/>
            </a:rPr>
            <a:t>に利用者の受給者情報を入力してください。</a:t>
          </a:r>
          <a:endParaRPr kumimoji="1" lang="en-US" altLang="ja-JP" sz="900" b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900" b="0">
              <a:latin typeface="Meiryo UI" panose="020B0604030504040204" pitchFamily="50" charset="-128"/>
              <a:ea typeface="Meiryo UI" panose="020B0604030504040204" pitchFamily="50" charset="-128"/>
            </a:rPr>
            <a:t>本シートの 「受給者番号」 を入力すると</a:t>
          </a:r>
          <a:endParaRPr kumimoji="1" lang="en-US" altLang="ja-JP" sz="900" b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900" b="0">
              <a:latin typeface="Meiryo UI" panose="020B0604030504040204" pitchFamily="50" charset="-128"/>
              <a:ea typeface="Meiryo UI" panose="020B0604030504040204" pitchFamily="50" charset="-128"/>
            </a:rPr>
            <a:t>　「受給者氏名」</a:t>
          </a:r>
          <a:endParaRPr kumimoji="1" lang="en-US" altLang="ja-JP" sz="900" b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900" b="0">
              <a:latin typeface="Meiryo UI" panose="020B0604030504040204" pitchFamily="50" charset="-128"/>
              <a:ea typeface="Meiryo UI" panose="020B0604030504040204" pitchFamily="50" charset="-128"/>
            </a:rPr>
            <a:t>　「児童氏名」</a:t>
          </a:r>
          <a:endParaRPr kumimoji="1" lang="en-US" altLang="ja-JP" sz="900" b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900" b="0">
              <a:latin typeface="Meiryo UI" panose="020B0604030504040204" pitchFamily="50" charset="-128"/>
              <a:ea typeface="Meiryo UI" panose="020B0604030504040204" pitchFamily="50" charset="-128"/>
            </a:rPr>
            <a:t>　「負担割合」　が自動的に転記されます。</a:t>
          </a:r>
          <a:endParaRPr kumimoji="1" lang="en-US" altLang="ja-JP" sz="900" b="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10</xdr:col>
      <xdr:colOff>95251</xdr:colOff>
      <xdr:row>1</xdr:row>
      <xdr:rowOff>38100</xdr:rowOff>
    </xdr:from>
    <xdr:to>
      <xdr:col>15</xdr:col>
      <xdr:colOff>390525</xdr:colOff>
      <xdr:row>10</xdr:row>
      <xdr:rowOff>76200</xdr:rowOff>
    </xdr:to>
    <xdr:sp macro="" textlink="">
      <xdr:nvSpPr>
        <xdr:cNvPr id="4" name="角丸四角形 3"/>
        <xdr:cNvSpPr/>
      </xdr:nvSpPr>
      <xdr:spPr>
        <a:xfrm>
          <a:off x="7096126" y="190500"/>
          <a:ext cx="3724274" cy="1409700"/>
        </a:xfrm>
        <a:prstGeom prst="roundRect">
          <a:avLst>
            <a:gd name="adj" fmla="val 815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700"/>
            </a:lnSpc>
          </a:pPr>
          <a:r>
            <a:rPr kumimoji="1" lang="en-US" altLang="ja-JP" sz="1200" b="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 b="0">
              <a:latin typeface="Meiryo UI" panose="020B0604030504040204" pitchFamily="50" charset="-128"/>
              <a:ea typeface="Meiryo UI" panose="020B0604030504040204" pitchFamily="50" charset="-128"/>
            </a:rPr>
            <a:t>１　</a:t>
          </a:r>
          <a:r>
            <a:rPr kumimoji="1" lang="ja-JP" altLang="en-US" sz="1200" b="1" u="sng">
              <a:latin typeface="Meiryo UI" panose="020B0604030504040204" pitchFamily="50" charset="-128"/>
              <a:ea typeface="Meiryo UI" panose="020B0604030504040204" pitchFamily="50" charset="-128"/>
            </a:rPr>
            <a:t>「水色セルのみ」 入力</a:t>
          </a:r>
          <a:r>
            <a:rPr kumimoji="1" lang="ja-JP" altLang="en-US" sz="1200" b="0">
              <a:latin typeface="Meiryo UI" panose="020B0604030504040204" pitchFamily="50" charset="-128"/>
              <a:ea typeface="Meiryo UI" panose="020B0604030504040204" pitchFamily="50" charset="-128"/>
            </a:rPr>
            <a:t>してください。</a:t>
          </a:r>
          <a:endParaRPr kumimoji="1" lang="en-US" altLang="ja-JP" sz="1200" b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200" b="0">
              <a:latin typeface="Meiryo UI" panose="020B0604030504040204" pitchFamily="50" charset="-128"/>
              <a:ea typeface="Meiryo UI" panose="020B0604030504040204" pitchFamily="50" charset="-128"/>
            </a:rPr>
            <a:t>　　　　（他は自動入力されます）</a:t>
          </a:r>
          <a:endParaRPr kumimoji="1" lang="en-US" altLang="ja-JP" sz="1200" b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en-US" altLang="ja-JP" sz="1200" b="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 b="0">
              <a:latin typeface="Meiryo UI" panose="020B0604030504040204" pitchFamily="50" charset="-128"/>
              <a:ea typeface="Meiryo UI" panose="020B0604030504040204" pitchFamily="50" charset="-128"/>
            </a:rPr>
            <a:t>２　人数が 「６人以上」 になる場合は，</a:t>
          </a:r>
          <a:endParaRPr kumimoji="1" lang="en-US" altLang="ja-JP" sz="1200" b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200" b="0">
              <a:latin typeface="Meiryo UI" panose="020B0604030504040204" pitchFamily="50" charset="-128"/>
              <a:ea typeface="Meiryo UI" panose="020B0604030504040204" pitchFamily="50" charset="-128"/>
            </a:rPr>
            <a:t>　　　必要に応じて 「印刷範囲を拡大」 してください。</a:t>
          </a:r>
          <a:endParaRPr kumimoji="1" lang="en-US" altLang="ja-JP" sz="1200" b="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10</xdr:col>
      <xdr:colOff>104775</xdr:colOff>
      <xdr:row>13</xdr:row>
      <xdr:rowOff>19050</xdr:rowOff>
    </xdr:from>
    <xdr:to>
      <xdr:col>15</xdr:col>
      <xdr:colOff>400049</xdr:colOff>
      <xdr:row>22</xdr:row>
      <xdr:rowOff>57150</xdr:rowOff>
    </xdr:to>
    <xdr:sp macro="" textlink="">
      <xdr:nvSpPr>
        <xdr:cNvPr id="5" name="角丸四角形 4"/>
        <xdr:cNvSpPr/>
      </xdr:nvSpPr>
      <xdr:spPr>
        <a:xfrm>
          <a:off x="7105650" y="2000250"/>
          <a:ext cx="3724274" cy="1409700"/>
        </a:xfrm>
        <a:prstGeom prst="roundRect">
          <a:avLst>
            <a:gd name="adj" fmla="val 815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700"/>
            </a:lnSpc>
          </a:pPr>
          <a:r>
            <a:rPr kumimoji="1" lang="ja-JP" altLang="en-US" sz="900" b="0">
              <a:latin typeface="Meiryo UI" panose="020B0604030504040204" pitchFamily="50" charset="-128"/>
              <a:ea typeface="Meiryo UI" panose="020B0604030504040204" pitchFamily="50" charset="-128"/>
            </a:rPr>
            <a:t>先に </a:t>
          </a:r>
          <a:r>
            <a:rPr kumimoji="1" lang="ja-JP" altLang="en-US" sz="900" b="1" u="sng">
              <a:latin typeface="Meiryo UI" panose="020B0604030504040204" pitchFamily="50" charset="-128"/>
              <a:ea typeface="Meiryo UI" panose="020B0604030504040204" pitchFamily="50" charset="-128"/>
            </a:rPr>
            <a:t>「利用者情報入力」 シート</a:t>
          </a:r>
          <a:r>
            <a:rPr kumimoji="1" lang="ja-JP" altLang="en-US" sz="900" b="0">
              <a:latin typeface="Meiryo UI" panose="020B0604030504040204" pitchFamily="50" charset="-128"/>
              <a:ea typeface="Meiryo UI" panose="020B0604030504040204" pitchFamily="50" charset="-128"/>
            </a:rPr>
            <a:t>に利用者の受給者情報を入力してください。</a:t>
          </a:r>
          <a:endParaRPr kumimoji="1" lang="en-US" altLang="ja-JP" sz="900" b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900" b="0">
              <a:latin typeface="Meiryo UI" panose="020B0604030504040204" pitchFamily="50" charset="-128"/>
              <a:ea typeface="Meiryo UI" panose="020B0604030504040204" pitchFamily="50" charset="-128"/>
            </a:rPr>
            <a:t>本シートの 「受給者番号」 を入力すると</a:t>
          </a:r>
          <a:endParaRPr kumimoji="1" lang="en-US" altLang="ja-JP" sz="900" b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900" b="0">
              <a:latin typeface="Meiryo UI" panose="020B0604030504040204" pitchFamily="50" charset="-128"/>
              <a:ea typeface="Meiryo UI" panose="020B0604030504040204" pitchFamily="50" charset="-128"/>
            </a:rPr>
            <a:t>　「受給者氏名」</a:t>
          </a:r>
          <a:endParaRPr kumimoji="1" lang="en-US" altLang="ja-JP" sz="900" b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900" b="0">
              <a:latin typeface="Meiryo UI" panose="020B0604030504040204" pitchFamily="50" charset="-128"/>
              <a:ea typeface="Meiryo UI" panose="020B0604030504040204" pitchFamily="50" charset="-128"/>
            </a:rPr>
            <a:t>　「児童氏名」</a:t>
          </a:r>
          <a:endParaRPr kumimoji="1" lang="en-US" altLang="ja-JP" sz="900" b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900" b="0">
              <a:latin typeface="Meiryo UI" panose="020B0604030504040204" pitchFamily="50" charset="-128"/>
              <a:ea typeface="Meiryo UI" panose="020B0604030504040204" pitchFamily="50" charset="-128"/>
            </a:rPr>
            <a:t>　「負担割合」　が自動的に転記されます。</a:t>
          </a:r>
          <a:endParaRPr kumimoji="1" lang="en-US" altLang="ja-JP" sz="900" b="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95251</xdr:colOff>
      <xdr:row>1</xdr:row>
      <xdr:rowOff>38100</xdr:rowOff>
    </xdr:from>
    <xdr:to>
      <xdr:col>15</xdr:col>
      <xdr:colOff>390525</xdr:colOff>
      <xdr:row>10</xdr:row>
      <xdr:rowOff>76200</xdr:rowOff>
    </xdr:to>
    <xdr:sp macro="" textlink="">
      <xdr:nvSpPr>
        <xdr:cNvPr id="2" name="角丸四角形 1"/>
        <xdr:cNvSpPr/>
      </xdr:nvSpPr>
      <xdr:spPr>
        <a:xfrm>
          <a:off x="7096126" y="190500"/>
          <a:ext cx="3724274" cy="1409700"/>
        </a:xfrm>
        <a:prstGeom prst="roundRect">
          <a:avLst>
            <a:gd name="adj" fmla="val 815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700"/>
            </a:lnSpc>
          </a:pPr>
          <a:r>
            <a:rPr kumimoji="1" lang="en-US" altLang="ja-JP" sz="1200" b="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 b="0">
              <a:latin typeface="Meiryo UI" panose="020B0604030504040204" pitchFamily="50" charset="-128"/>
              <a:ea typeface="Meiryo UI" panose="020B0604030504040204" pitchFamily="50" charset="-128"/>
            </a:rPr>
            <a:t>１　</a:t>
          </a:r>
          <a:r>
            <a:rPr kumimoji="1" lang="ja-JP" altLang="en-US" sz="1200" b="1" u="sng">
              <a:latin typeface="Meiryo UI" panose="020B0604030504040204" pitchFamily="50" charset="-128"/>
              <a:ea typeface="Meiryo UI" panose="020B0604030504040204" pitchFamily="50" charset="-128"/>
            </a:rPr>
            <a:t>「水色セルのみ」 入力</a:t>
          </a:r>
          <a:r>
            <a:rPr kumimoji="1" lang="ja-JP" altLang="en-US" sz="1200" b="0">
              <a:latin typeface="Meiryo UI" panose="020B0604030504040204" pitchFamily="50" charset="-128"/>
              <a:ea typeface="Meiryo UI" panose="020B0604030504040204" pitchFamily="50" charset="-128"/>
            </a:rPr>
            <a:t>してください。</a:t>
          </a:r>
          <a:endParaRPr kumimoji="1" lang="en-US" altLang="ja-JP" sz="1200" b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200" b="0">
              <a:latin typeface="Meiryo UI" panose="020B0604030504040204" pitchFamily="50" charset="-128"/>
              <a:ea typeface="Meiryo UI" panose="020B0604030504040204" pitchFamily="50" charset="-128"/>
            </a:rPr>
            <a:t>　　　　（他は自動入力されます）</a:t>
          </a:r>
          <a:endParaRPr kumimoji="1" lang="en-US" altLang="ja-JP" sz="1200" b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en-US" altLang="ja-JP" sz="1200" b="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 b="0">
              <a:latin typeface="Meiryo UI" panose="020B0604030504040204" pitchFamily="50" charset="-128"/>
              <a:ea typeface="Meiryo UI" panose="020B0604030504040204" pitchFamily="50" charset="-128"/>
            </a:rPr>
            <a:t>２　人数が 「６人以上」 になる場合は，</a:t>
          </a:r>
          <a:endParaRPr kumimoji="1" lang="en-US" altLang="ja-JP" sz="1200" b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200" b="0">
              <a:latin typeface="Meiryo UI" panose="020B0604030504040204" pitchFamily="50" charset="-128"/>
              <a:ea typeface="Meiryo UI" panose="020B0604030504040204" pitchFamily="50" charset="-128"/>
            </a:rPr>
            <a:t>　　　必要に応じて 「印刷範囲を拡大」 してください。</a:t>
          </a:r>
          <a:endParaRPr kumimoji="1" lang="en-US" altLang="ja-JP" sz="1200" b="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10</xdr:col>
      <xdr:colOff>104775</xdr:colOff>
      <xdr:row>13</xdr:row>
      <xdr:rowOff>19050</xdr:rowOff>
    </xdr:from>
    <xdr:to>
      <xdr:col>15</xdr:col>
      <xdr:colOff>400049</xdr:colOff>
      <xdr:row>22</xdr:row>
      <xdr:rowOff>57150</xdr:rowOff>
    </xdr:to>
    <xdr:sp macro="" textlink="">
      <xdr:nvSpPr>
        <xdr:cNvPr id="3" name="角丸四角形 2"/>
        <xdr:cNvSpPr/>
      </xdr:nvSpPr>
      <xdr:spPr>
        <a:xfrm>
          <a:off x="7105650" y="2000250"/>
          <a:ext cx="3724274" cy="1409700"/>
        </a:xfrm>
        <a:prstGeom prst="roundRect">
          <a:avLst>
            <a:gd name="adj" fmla="val 815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700"/>
            </a:lnSpc>
          </a:pPr>
          <a:r>
            <a:rPr kumimoji="1" lang="ja-JP" altLang="en-US" sz="900" b="0">
              <a:latin typeface="Meiryo UI" panose="020B0604030504040204" pitchFamily="50" charset="-128"/>
              <a:ea typeface="Meiryo UI" panose="020B0604030504040204" pitchFamily="50" charset="-128"/>
            </a:rPr>
            <a:t>先に </a:t>
          </a:r>
          <a:r>
            <a:rPr kumimoji="1" lang="ja-JP" altLang="en-US" sz="900" b="1" u="sng">
              <a:latin typeface="Meiryo UI" panose="020B0604030504040204" pitchFamily="50" charset="-128"/>
              <a:ea typeface="Meiryo UI" panose="020B0604030504040204" pitchFamily="50" charset="-128"/>
            </a:rPr>
            <a:t>「利用者情報入力」 シート</a:t>
          </a:r>
          <a:r>
            <a:rPr kumimoji="1" lang="ja-JP" altLang="en-US" sz="900" b="0">
              <a:latin typeface="Meiryo UI" panose="020B0604030504040204" pitchFamily="50" charset="-128"/>
              <a:ea typeface="Meiryo UI" panose="020B0604030504040204" pitchFamily="50" charset="-128"/>
            </a:rPr>
            <a:t>に利用者の受給者情報を入力してください。</a:t>
          </a:r>
          <a:endParaRPr kumimoji="1" lang="en-US" altLang="ja-JP" sz="900" b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900" b="0">
              <a:latin typeface="Meiryo UI" panose="020B0604030504040204" pitchFamily="50" charset="-128"/>
              <a:ea typeface="Meiryo UI" panose="020B0604030504040204" pitchFamily="50" charset="-128"/>
            </a:rPr>
            <a:t>本シートの 「受給者番号」 を入力すると</a:t>
          </a:r>
          <a:endParaRPr kumimoji="1" lang="en-US" altLang="ja-JP" sz="900" b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900" b="0">
              <a:latin typeface="Meiryo UI" panose="020B0604030504040204" pitchFamily="50" charset="-128"/>
              <a:ea typeface="Meiryo UI" panose="020B0604030504040204" pitchFamily="50" charset="-128"/>
            </a:rPr>
            <a:t>　「受給者氏名」</a:t>
          </a:r>
          <a:endParaRPr kumimoji="1" lang="en-US" altLang="ja-JP" sz="900" b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900" b="0">
              <a:latin typeface="Meiryo UI" panose="020B0604030504040204" pitchFamily="50" charset="-128"/>
              <a:ea typeface="Meiryo UI" panose="020B0604030504040204" pitchFamily="50" charset="-128"/>
            </a:rPr>
            <a:t>　「児童氏名」</a:t>
          </a:r>
          <a:endParaRPr kumimoji="1" lang="en-US" altLang="ja-JP" sz="900" b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900" b="0">
              <a:latin typeface="Meiryo UI" panose="020B0604030504040204" pitchFamily="50" charset="-128"/>
              <a:ea typeface="Meiryo UI" panose="020B0604030504040204" pitchFamily="50" charset="-128"/>
            </a:rPr>
            <a:t>　「負担割合」　が自動的に転記されます。</a:t>
          </a:r>
          <a:endParaRPr kumimoji="1" lang="en-US" altLang="ja-JP" sz="900" b="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10</xdr:col>
      <xdr:colOff>95251</xdr:colOff>
      <xdr:row>1</xdr:row>
      <xdr:rowOff>38100</xdr:rowOff>
    </xdr:from>
    <xdr:to>
      <xdr:col>15</xdr:col>
      <xdr:colOff>390525</xdr:colOff>
      <xdr:row>10</xdr:row>
      <xdr:rowOff>76200</xdr:rowOff>
    </xdr:to>
    <xdr:sp macro="" textlink="">
      <xdr:nvSpPr>
        <xdr:cNvPr id="4" name="角丸四角形 3"/>
        <xdr:cNvSpPr/>
      </xdr:nvSpPr>
      <xdr:spPr>
        <a:xfrm>
          <a:off x="7096126" y="190500"/>
          <a:ext cx="3724274" cy="1409700"/>
        </a:xfrm>
        <a:prstGeom prst="roundRect">
          <a:avLst>
            <a:gd name="adj" fmla="val 815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700"/>
            </a:lnSpc>
          </a:pPr>
          <a:r>
            <a:rPr kumimoji="1" lang="en-US" altLang="ja-JP" sz="1200" b="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 b="0">
              <a:latin typeface="Meiryo UI" panose="020B0604030504040204" pitchFamily="50" charset="-128"/>
              <a:ea typeface="Meiryo UI" panose="020B0604030504040204" pitchFamily="50" charset="-128"/>
            </a:rPr>
            <a:t>１　</a:t>
          </a:r>
          <a:r>
            <a:rPr kumimoji="1" lang="ja-JP" altLang="en-US" sz="1200" b="1" u="sng">
              <a:latin typeface="Meiryo UI" panose="020B0604030504040204" pitchFamily="50" charset="-128"/>
              <a:ea typeface="Meiryo UI" panose="020B0604030504040204" pitchFamily="50" charset="-128"/>
            </a:rPr>
            <a:t>「水色セルのみ」 入力</a:t>
          </a:r>
          <a:r>
            <a:rPr kumimoji="1" lang="ja-JP" altLang="en-US" sz="1200" b="0">
              <a:latin typeface="Meiryo UI" panose="020B0604030504040204" pitchFamily="50" charset="-128"/>
              <a:ea typeface="Meiryo UI" panose="020B0604030504040204" pitchFamily="50" charset="-128"/>
            </a:rPr>
            <a:t>してください。</a:t>
          </a:r>
          <a:endParaRPr kumimoji="1" lang="en-US" altLang="ja-JP" sz="1200" b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200" b="0">
              <a:latin typeface="Meiryo UI" panose="020B0604030504040204" pitchFamily="50" charset="-128"/>
              <a:ea typeface="Meiryo UI" panose="020B0604030504040204" pitchFamily="50" charset="-128"/>
            </a:rPr>
            <a:t>　　　　（他は自動入力されます）</a:t>
          </a:r>
          <a:endParaRPr kumimoji="1" lang="en-US" altLang="ja-JP" sz="1200" b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en-US" altLang="ja-JP" sz="1200" b="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 b="0">
              <a:latin typeface="Meiryo UI" panose="020B0604030504040204" pitchFamily="50" charset="-128"/>
              <a:ea typeface="Meiryo UI" panose="020B0604030504040204" pitchFamily="50" charset="-128"/>
            </a:rPr>
            <a:t>２　人数が 「６人以上」 になる場合は，</a:t>
          </a:r>
          <a:endParaRPr kumimoji="1" lang="en-US" altLang="ja-JP" sz="1200" b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200" b="0">
              <a:latin typeface="Meiryo UI" panose="020B0604030504040204" pitchFamily="50" charset="-128"/>
              <a:ea typeface="Meiryo UI" panose="020B0604030504040204" pitchFamily="50" charset="-128"/>
            </a:rPr>
            <a:t>　　　必要に応じて 「印刷範囲を拡大」 してください。</a:t>
          </a:r>
          <a:endParaRPr kumimoji="1" lang="en-US" altLang="ja-JP" sz="1200" b="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10</xdr:col>
      <xdr:colOff>104775</xdr:colOff>
      <xdr:row>13</xdr:row>
      <xdr:rowOff>19050</xdr:rowOff>
    </xdr:from>
    <xdr:to>
      <xdr:col>15</xdr:col>
      <xdr:colOff>400049</xdr:colOff>
      <xdr:row>22</xdr:row>
      <xdr:rowOff>57150</xdr:rowOff>
    </xdr:to>
    <xdr:sp macro="" textlink="">
      <xdr:nvSpPr>
        <xdr:cNvPr id="5" name="角丸四角形 4"/>
        <xdr:cNvSpPr/>
      </xdr:nvSpPr>
      <xdr:spPr>
        <a:xfrm>
          <a:off x="7105650" y="2000250"/>
          <a:ext cx="3724274" cy="1409700"/>
        </a:xfrm>
        <a:prstGeom prst="roundRect">
          <a:avLst>
            <a:gd name="adj" fmla="val 815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700"/>
            </a:lnSpc>
          </a:pPr>
          <a:r>
            <a:rPr kumimoji="1" lang="ja-JP" altLang="en-US" sz="900" b="0">
              <a:latin typeface="Meiryo UI" panose="020B0604030504040204" pitchFamily="50" charset="-128"/>
              <a:ea typeface="Meiryo UI" panose="020B0604030504040204" pitchFamily="50" charset="-128"/>
            </a:rPr>
            <a:t>先に </a:t>
          </a:r>
          <a:r>
            <a:rPr kumimoji="1" lang="ja-JP" altLang="en-US" sz="900" b="1" u="sng">
              <a:latin typeface="Meiryo UI" panose="020B0604030504040204" pitchFamily="50" charset="-128"/>
              <a:ea typeface="Meiryo UI" panose="020B0604030504040204" pitchFamily="50" charset="-128"/>
            </a:rPr>
            <a:t>「利用者情報入力」 シート</a:t>
          </a:r>
          <a:r>
            <a:rPr kumimoji="1" lang="ja-JP" altLang="en-US" sz="900" b="0">
              <a:latin typeface="Meiryo UI" panose="020B0604030504040204" pitchFamily="50" charset="-128"/>
              <a:ea typeface="Meiryo UI" panose="020B0604030504040204" pitchFamily="50" charset="-128"/>
            </a:rPr>
            <a:t>に利用者の受給者情報を入力してください。</a:t>
          </a:r>
          <a:endParaRPr kumimoji="1" lang="en-US" altLang="ja-JP" sz="900" b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900" b="0">
              <a:latin typeface="Meiryo UI" panose="020B0604030504040204" pitchFamily="50" charset="-128"/>
              <a:ea typeface="Meiryo UI" panose="020B0604030504040204" pitchFamily="50" charset="-128"/>
            </a:rPr>
            <a:t>本シートの 「受給者番号」 を入力すると</a:t>
          </a:r>
          <a:endParaRPr kumimoji="1" lang="en-US" altLang="ja-JP" sz="900" b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900" b="0">
              <a:latin typeface="Meiryo UI" panose="020B0604030504040204" pitchFamily="50" charset="-128"/>
              <a:ea typeface="Meiryo UI" panose="020B0604030504040204" pitchFamily="50" charset="-128"/>
            </a:rPr>
            <a:t>　「受給者氏名」</a:t>
          </a:r>
          <a:endParaRPr kumimoji="1" lang="en-US" altLang="ja-JP" sz="900" b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900" b="0">
              <a:latin typeface="Meiryo UI" panose="020B0604030504040204" pitchFamily="50" charset="-128"/>
              <a:ea typeface="Meiryo UI" panose="020B0604030504040204" pitchFamily="50" charset="-128"/>
            </a:rPr>
            <a:t>　「児童氏名」</a:t>
          </a:r>
          <a:endParaRPr kumimoji="1" lang="en-US" altLang="ja-JP" sz="900" b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900" b="0">
              <a:latin typeface="Meiryo UI" panose="020B0604030504040204" pitchFamily="50" charset="-128"/>
              <a:ea typeface="Meiryo UI" panose="020B0604030504040204" pitchFamily="50" charset="-128"/>
            </a:rPr>
            <a:t>　「負担割合」　が自動的に転記されます。</a:t>
          </a:r>
          <a:endParaRPr kumimoji="1" lang="en-US" altLang="ja-JP" sz="900" b="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495300</xdr:colOff>
      <xdr:row>19</xdr:row>
      <xdr:rowOff>76200</xdr:rowOff>
    </xdr:from>
    <xdr:to>
      <xdr:col>3</xdr:col>
      <xdr:colOff>19050</xdr:colOff>
      <xdr:row>23</xdr:row>
      <xdr:rowOff>123825</xdr:rowOff>
    </xdr:to>
    <xdr:sp macro="" textlink="">
      <xdr:nvSpPr>
        <xdr:cNvPr id="6" name="四角形吹き出し 5"/>
        <xdr:cNvSpPr/>
      </xdr:nvSpPr>
      <xdr:spPr>
        <a:xfrm>
          <a:off x="742950" y="2971800"/>
          <a:ext cx="1819275" cy="657225"/>
        </a:xfrm>
        <a:prstGeom prst="wedgeRectCallout">
          <a:avLst>
            <a:gd name="adj1" fmla="val -33376"/>
            <a:gd name="adj2" fmla="val -74302"/>
          </a:avLst>
        </a:prstGeom>
        <a:ln w="222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000" b="1">
              <a:solidFill>
                <a:srgbClr val="FF0000"/>
              </a:solidFill>
            </a:rPr>
            <a:t>サービスコード一覧の中から</a:t>
          </a:r>
          <a:endParaRPr kumimoji="1" lang="en-US" altLang="ja-JP" sz="1000" b="1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 b="1">
              <a:solidFill>
                <a:srgbClr val="FF0000"/>
              </a:solidFill>
            </a:rPr>
            <a:t>該当するものをご記入ください。</a:t>
          </a:r>
          <a:endParaRPr kumimoji="1" lang="en-US" altLang="ja-JP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85725</xdr:colOff>
      <xdr:row>1</xdr:row>
      <xdr:rowOff>57150</xdr:rowOff>
    </xdr:from>
    <xdr:to>
      <xdr:col>9</xdr:col>
      <xdr:colOff>1038225</xdr:colOff>
      <xdr:row>4</xdr:row>
      <xdr:rowOff>142875</xdr:rowOff>
    </xdr:to>
    <xdr:sp macro="" textlink="">
      <xdr:nvSpPr>
        <xdr:cNvPr id="7" name="AutoShape 1"/>
        <xdr:cNvSpPr>
          <a:spLocks noChangeArrowheads="1"/>
        </xdr:cNvSpPr>
      </xdr:nvSpPr>
      <xdr:spPr bwMode="auto">
        <a:xfrm>
          <a:off x="5838825" y="209550"/>
          <a:ext cx="1143000" cy="542925"/>
        </a:xfrm>
        <a:prstGeom prst="roundRect">
          <a:avLst>
            <a:gd name="adj" fmla="val 16667"/>
          </a:avLst>
        </a:prstGeom>
        <a:solidFill>
          <a:srgbClr val="FFFFFF"/>
        </a:solidFill>
        <a:ln w="28575">
          <a:solidFill>
            <a:srgbClr val="FF0000"/>
          </a:solidFill>
          <a:round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2200" b="1" i="0" u="none" strike="noStrike" baseline="0">
              <a:solidFill>
                <a:srgbClr val="FF0000"/>
              </a:solidFill>
              <a:latin typeface="Meiryo UI"/>
              <a:ea typeface="Meiryo UI"/>
            </a:rPr>
            <a:t>記入例</a:t>
          </a:r>
          <a:endParaRPr lang="ja-JP" altLang="en-US" sz="2200" b="1" i="0" u="none" strike="noStrike" baseline="0">
            <a:solidFill>
              <a:srgbClr val="FF0000"/>
            </a:solidFill>
            <a:latin typeface="Times New Roman"/>
            <a:ea typeface="Meiryo UI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E64"/>
  <sheetViews>
    <sheetView workbookViewId="0">
      <selection activeCell="C31" sqref="C31"/>
    </sheetView>
  </sheetViews>
  <sheetFormatPr defaultRowHeight="11.25"/>
  <cols>
    <col min="1" max="1" width="10.875" style="40" customWidth="1"/>
    <col min="2" max="3" width="13.125" style="40" customWidth="1"/>
    <col min="4" max="4" width="9" style="46"/>
    <col min="5" max="16384" width="9" style="35"/>
  </cols>
  <sheetData>
    <row r="1" spans="1:5" ht="12" customHeight="1">
      <c r="A1" s="65" t="s">
        <v>104</v>
      </c>
      <c r="B1" s="65"/>
      <c r="C1" s="65"/>
      <c r="D1" s="65"/>
    </row>
    <row r="2" spans="1:5" ht="12" thickBot="1">
      <c r="A2" s="47" t="s">
        <v>7</v>
      </c>
      <c r="B2" s="47" t="s">
        <v>8</v>
      </c>
      <c r="C2" s="47" t="s">
        <v>9</v>
      </c>
      <c r="D2" s="47" t="s">
        <v>10</v>
      </c>
    </row>
    <row r="3" spans="1:5" ht="12" thickTop="1">
      <c r="A3" s="48">
        <v>5000012345</v>
      </c>
      <c r="B3" s="49" t="s">
        <v>102</v>
      </c>
      <c r="C3" s="49" t="s">
        <v>133</v>
      </c>
      <c r="D3" s="50">
        <v>0.1</v>
      </c>
      <c r="E3" s="35" t="s">
        <v>106</v>
      </c>
    </row>
    <row r="4" spans="1:5" ht="12" customHeight="1">
      <c r="A4" s="41"/>
      <c r="B4" s="43"/>
      <c r="C4" s="43"/>
      <c r="D4" s="44"/>
    </row>
    <row r="5" spans="1:5" ht="12" customHeight="1">
      <c r="A5" s="42"/>
      <c r="B5" s="42"/>
      <c r="C5" s="42"/>
      <c r="D5" s="45"/>
    </row>
    <row r="6" spans="1:5" ht="12" customHeight="1">
      <c r="A6" s="42"/>
      <c r="B6" s="42"/>
      <c r="C6" s="42"/>
      <c r="D6" s="45"/>
    </row>
    <row r="7" spans="1:5" ht="12" customHeight="1">
      <c r="A7" s="42"/>
      <c r="B7" s="42"/>
      <c r="C7" s="42"/>
      <c r="D7" s="45"/>
    </row>
    <row r="8" spans="1:5" ht="12" customHeight="1">
      <c r="A8" s="42"/>
      <c r="B8" s="42"/>
      <c r="C8" s="42"/>
      <c r="D8" s="45"/>
    </row>
    <row r="9" spans="1:5" ht="12" customHeight="1">
      <c r="A9" s="42"/>
      <c r="B9" s="42"/>
      <c r="C9" s="42"/>
      <c r="D9" s="45"/>
    </row>
    <row r="10" spans="1:5" ht="12" customHeight="1">
      <c r="A10" s="42"/>
      <c r="B10" s="42"/>
      <c r="C10" s="42"/>
      <c r="D10" s="45"/>
    </row>
    <row r="11" spans="1:5" ht="12" customHeight="1">
      <c r="A11" s="42"/>
      <c r="B11" s="42"/>
      <c r="C11" s="42"/>
      <c r="D11" s="45"/>
    </row>
    <row r="12" spans="1:5" ht="12" customHeight="1">
      <c r="A12" s="42"/>
      <c r="B12" s="42"/>
      <c r="C12" s="42"/>
      <c r="D12" s="45"/>
    </row>
    <row r="13" spans="1:5" ht="12" customHeight="1">
      <c r="A13" s="42"/>
      <c r="B13" s="42"/>
      <c r="C13" s="42"/>
      <c r="D13" s="45"/>
    </row>
    <row r="14" spans="1:5" ht="12" customHeight="1">
      <c r="A14" s="42"/>
      <c r="B14" s="42"/>
      <c r="C14" s="42"/>
      <c r="D14" s="45"/>
    </row>
    <row r="15" spans="1:5" ht="12" customHeight="1">
      <c r="A15" s="42"/>
      <c r="B15" s="42"/>
      <c r="C15" s="42"/>
      <c r="D15" s="45"/>
    </row>
    <row r="16" spans="1:5" ht="12" customHeight="1">
      <c r="A16" s="42"/>
      <c r="B16" s="42"/>
      <c r="C16" s="42"/>
      <c r="D16" s="45"/>
    </row>
    <row r="17" spans="1:4" ht="12" customHeight="1">
      <c r="A17" s="42"/>
      <c r="B17" s="42"/>
      <c r="C17" s="42"/>
      <c r="D17" s="45"/>
    </row>
    <row r="18" spans="1:4" ht="12" customHeight="1">
      <c r="A18" s="42"/>
      <c r="B18" s="42"/>
      <c r="C18" s="42"/>
      <c r="D18" s="45"/>
    </row>
    <row r="19" spans="1:4" ht="12" customHeight="1">
      <c r="A19" s="42"/>
      <c r="B19" s="42"/>
      <c r="C19" s="42"/>
      <c r="D19" s="45"/>
    </row>
    <row r="20" spans="1:4" ht="12" customHeight="1">
      <c r="A20" s="42"/>
      <c r="B20" s="42"/>
      <c r="C20" s="42"/>
      <c r="D20" s="45"/>
    </row>
    <row r="21" spans="1:4" ht="12" customHeight="1">
      <c r="A21" s="42"/>
      <c r="B21" s="42"/>
      <c r="C21" s="42"/>
      <c r="D21" s="45"/>
    </row>
    <row r="22" spans="1:4" ht="12" customHeight="1">
      <c r="A22" s="42"/>
      <c r="B22" s="42"/>
      <c r="C22" s="42"/>
      <c r="D22" s="45"/>
    </row>
    <row r="23" spans="1:4" ht="12" customHeight="1">
      <c r="A23" s="42"/>
      <c r="B23" s="42"/>
      <c r="C23" s="42"/>
      <c r="D23" s="45"/>
    </row>
    <row r="24" spans="1:4" ht="12" customHeight="1">
      <c r="A24" s="42"/>
      <c r="B24" s="42"/>
      <c r="C24" s="42"/>
      <c r="D24" s="45"/>
    </row>
    <row r="25" spans="1:4" ht="12" customHeight="1">
      <c r="A25" s="42"/>
      <c r="B25" s="42"/>
      <c r="C25" s="42"/>
      <c r="D25" s="45"/>
    </row>
    <row r="26" spans="1:4" ht="12" customHeight="1">
      <c r="A26" s="42"/>
      <c r="B26" s="42"/>
      <c r="C26" s="42"/>
      <c r="D26" s="45"/>
    </row>
    <row r="27" spans="1:4" ht="12" customHeight="1">
      <c r="A27" s="42"/>
      <c r="B27" s="42"/>
      <c r="C27" s="42"/>
      <c r="D27" s="45"/>
    </row>
    <row r="28" spans="1:4" ht="12" customHeight="1">
      <c r="A28" s="42"/>
      <c r="B28" s="42"/>
      <c r="C28" s="42"/>
      <c r="D28" s="45"/>
    </row>
    <row r="29" spans="1:4" ht="12" customHeight="1">
      <c r="A29" s="42"/>
      <c r="B29" s="42"/>
      <c r="C29" s="42"/>
      <c r="D29" s="45"/>
    </row>
    <row r="30" spans="1:4" ht="12" customHeight="1">
      <c r="A30" s="42"/>
      <c r="B30" s="42"/>
      <c r="C30" s="42"/>
      <c r="D30" s="45"/>
    </row>
    <row r="31" spans="1:4" ht="12" customHeight="1">
      <c r="A31" s="42"/>
      <c r="B31" s="42"/>
      <c r="C31" s="42"/>
      <c r="D31" s="45"/>
    </row>
    <row r="32" spans="1:4" ht="12" customHeight="1">
      <c r="A32" s="42"/>
      <c r="B32" s="42"/>
      <c r="C32" s="42"/>
      <c r="D32" s="45"/>
    </row>
    <row r="33" spans="1:4" ht="12" customHeight="1">
      <c r="A33" s="42"/>
      <c r="B33" s="42"/>
      <c r="C33" s="42"/>
      <c r="D33" s="45"/>
    </row>
    <row r="34" spans="1:4" ht="12" customHeight="1">
      <c r="A34" s="42"/>
      <c r="B34" s="42"/>
      <c r="C34" s="42"/>
      <c r="D34" s="45"/>
    </row>
    <row r="35" spans="1:4" ht="12" customHeight="1">
      <c r="A35" s="42"/>
      <c r="B35" s="42"/>
      <c r="C35" s="42"/>
      <c r="D35" s="45"/>
    </row>
    <row r="36" spans="1:4" ht="12" customHeight="1">
      <c r="A36" s="42"/>
      <c r="B36" s="42"/>
      <c r="C36" s="42"/>
      <c r="D36" s="45"/>
    </row>
    <row r="37" spans="1:4" ht="12" customHeight="1">
      <c r="A37" s="42"/>
      <c r="B37" s="42"/>
      <c r="C37" s="42"/>
      <c r="D37" s="45"/>
    </row>
    <row r="38" spans="1:4" ht="12" customHeight="1">
      <c r="A38" s="42"/>
      <c r="B38" s="42"/>
      <c r="C38" s="42"/>
      <c r="D38" s="45"/>
    </row>
    <row r="39" spans="1:4" ht="12" customHeight="1">
      <c r="A39" s="42"/>
      <c r="B39" s="42"/>
      <c r="C39" s="42"/>
      <c r="D39" s="45"/>
    </row>
    <row r="40" spans="1:4" ht="12" customHeight="1">
      <c r="A40" s="42"/>
      <c r="B40" s="42"/>
      <c r="C40" s="42"/>
      <c r="D40" s="45"/>
    </row>
    <row r="41" spans="1:4" ht="12" customHeight="1">
      <c r="A41" s="42"/>
      <c r="B41" s="42"/>
      <c r="C41" s="42"/>
      <c r="D41" s="45"/>
    </row>
    <row r="42" spans="1:4" ht="12" customHeight="1">
      <c r="A42" s="42"/>
      <c r="B42" s="42"/>
      <c r="C42" s="42"/>
      <c r="D42" s="45"/>
    </row>
    <row r="43" spans="1:4" ht="12" customHeight="1">
      <c r="A43" s="42"/>
      <c r="B43" s="42"/>
      <c r="C43" s="42"/>
      <c r="D43" s="45"/>
    </row>
    <row r="44" spans="1:4" ht="12" customHeight="1">
      <c r="A44" s="42"/>
      <c r="B44" s="42"/>
      <c r="C44" s="42"/>
      <c r="D44" s="45"/>
    </row>
    <row r="45" spans="1:4" ht="12" customHeight="1">
      <c r="A45" s="42"/>
      <c r="B45" s="42"/>
      <c r="C45" s="42"/>
      <c r="D45" s="45"/>
    </row>
    <row r="46" spans="1:4" ht="12" customHeight="1">
      <c r="A46" s="42"/>
      <c r="B46" s="42"/>
      <c r="C46" s="42"/>
      <c r="D46" s="45"/>
    </row>
    <row r="47" spans="1:4" ht="12" customHeight="1">
      <c r="A47" s="42"/>
      <c r="B47" s="42"/>
      <c r="C47" s="42"/>
      <c r="D47" s="45"/>
    </row>
    <row r="48" spans="1:4" ht="12" customHeight="1">
      <c r="A48" s="42"/>
      <c r="B48" s="42"/>
      <c r="C48" s="42"/>
      <c r="D48" s="45"/>
    </row>
    <row r="49" spans="1:4" ht="12" customHeight="1">
      <c r="A49" s="42"/>
      <c r="B49" s="42"/>
      <c r="C49" s="42"/>
      <c r="D49" s="45"/>
    </row>
    <row r="50" spans="1:4" ht="12" customHeight="1">
      <c r="A50" s="42"/>
      <c r="B50" s="42"/>
      <c r="C50" s="42"/>
      <c r="D50" s="45"/>
    </row>
    <row r="51" spans="1:4" ht="12" customHeight="1">
      <c r="A51" s="42"/>
      <c r="B51" s="42"/>
      <c r="C51" s="42"/>
      <c r="D51" s="45"/>
    </row>
    <row r="52" spans="1:4" ht="12" customHeight="1">
      <c r="A52" s="42"/>
      <c r="B52" s="42"/>
      <c r="C52" s="42"/>
      <c r="D52" s="45"/>
    </row>
    <row r="53" spans="1:4" ht="12" customHeight="1">
      <c r="A53" s="42"/>
      <c r="B53" s="42"/>
      <c r="C53" s="42"/>
      <c r="D53" s="45"/>
    </row>
    <row r="54" spans="1:4">
      <c r="A54" s="42"/>
      <c r="B54" s="42"/>
      <c r="C54" s="42"/>
      <c r="D54" s="45"/>
    </row>
    <row r="55" spans="1:4">
      <c r="A55" s="42"/>
      <c r="B55" s="42"/>
      <c r="C55" s="42"/>
      <c r="D55" s="45"/>
    </row>
    <row r="56" spans="1:4">
      <c r="A56" s="42"/>
      <c r="B56" s="42"/>
      <c r="C56" s="42"/>
      <c r="D56" s="45"/>
    </row>
    <row r="57" spans="1:4">
      <c r="A57" s="42"/>
      <c r="B57" s="42"/>
      <c r="C57" s="42"/>
      <c r="D57" s="45"/>
    </row>
    <row r="58" spans="1:4">
      <c r="A58" s="42"/>
      <c r="B58" s="42"/>
      <c r="C58" s="42"/>
      <c r="D58" s="45"/>
    </row>
    <row r="59" spans="1:4">
      <c r="A59" s="42"/>
      <c r="B59" s="42"/>
      <c r="C59" s="42"/>
      <c r="D59" s="45"/>
    </row>
    <row r="60" spans="1:4">
      <c r="A60" s="42"/>
      <c r="B60" s="42"/>
      <c r="C60" s="42"/>
      <c r="D60" s="45"/>
    </row>
    <row r="61" spans="1:4">
      <c r="A61" s="42"/>
      <c r="B61" s="42"/>
      <c r="C61" s="42"/>
      <c r="D61" s="45"/>
    </row>
    <row r="62" spans="1:4">
      <c r="A62" s="42"/>
      <c r="B62" s="42"/>
      <c r="C62" s="42"/>
      <c r="D62" s="45"/>
    </row>
    <row r="63" spans="1:4">
      <c r="A63" s="42"/>
      <c r="B63" s="42"/>
      <c r="C63" s="42"/>
      <c r="D63" s="45"/>
    </row>
    <row r="64" spans="1:4">
      <c r="A64" s="42"/>
      <c r="B64" s="42"/>
      <c r="C64" s="42"/>
      <c r="D64" s="45"/>
    </row>
  </sheetData>
  <mergeCells count="1">
    <mergeCell ref="A1:D1"/>
  </mergeCells>
  <phoneticPr fontId="1"/>
  <dataValidations count="1">
    <dataValidation type="list" allowBlank="1" showInputMessage="1" showErrorMessage="1" sqref="D3:D64">
      <formula1>"0%,3%,10%"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8"/>
  <sheetViews>
    <sheetView view="pageBreakPreview" zoomScaleNormal="100" zoomScaleSheetLayoutView="100" workbookViewId="0">
      <pane ySplit="12" topLeftCell="A16" activePane="bottomLeft" state="frozen"/>
      <selection pane="bottomLeft" activeCell="J22" sqref="J22:J23"/>
    </sheetView>
  </sheetViews>
  <sheetFormatPr defaultRowHeight="12" customHeight="1"/>
  <cols>
    <col min="1" max="1" width="3.25" style="13" bestFit="1" customWidth="1"/>
    <col min="2" max="2" width="11" style="13" bestFit="1" customWidth="1"/>
    <col min="3" max="3" width="19.125" style="13" customWidth="1"/>
    <col min="4" max="4" width="11.375" style="13" customWidth="1"/>
    <col min="5" max="5" width="6" style="13" bestFit="1" customWidth="1"/>
    <col min="6" max="6" width="4.5" style="13" bestFit="1" customWidth="1"/>
    <col min="7" max="7" width="9" style="13"/>
    <col min="8" max="8" width="11.25" style="13" customWidth="1"/>
    <col min="9" max="9" width="2.5" style="13" customWidth="1"/>
    <col min="10" max="10" width="13.875" style="53" bestFit="1" customWidth="1"/>
    <col min="11" max="16384" width="9" style="13"/>
  </cols>
  <sheetData>
    <row r="1" spans="1:10" ht="12" customHeight="1">
      <c r="H1" s="66" t="s">
        <v>135</v>
      </c>
      <c r="I1" s="66"/>
      <c r="J1" s="66"/>
    </row>
    <row r="2" spans="1:10" ht="12" customHeight="1">
      <c r="A2" s="96" t="s">
        <v>105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ht="12" customHeight="1">
      <c r="A3" s="96"/>
      <c r="B3" s="96"/>
      <c r="C3" s="96"/>
      <c r="D3" s="96"/>
      <c r="E3" s="96"/>
      <c r="F3" s="96"/>
      <c r="G3" s="96"/>
      <c r="H3" s="96"/>
      <c r="I3" s="96"/>
      <c r="J3" s="96"/>
    </row>
    <row r="4" spans="1:10" ht="12" customHeight="1">
      <c r="A4" s="30"/>
      <c r="B4" s="30"/>
      <c r="C4" s="30"/>
      <c r="D4" s="30"/>
      <c r="E4" s="30"/>
      <c r="F4" s="30"/>
      <c r="G4" s="30"/>
      <c r="H4" s="30"/>
      <c r="I4" s="30"/>
      <c r="J4" s="52"/>
    </row>
    <row r="5" spans="1:10" ht="12" customHeight="1">
      <c r="A5" s="22"/>
      <c r="B5" s="71" t="s">
        <v>6</v>
      </c>
      <c r="C5" s="73"/>
      <c r="D5" s="74"/>
      <c r="E5" s="74"/>
      <c r="F5" s="74"/>
      <c r="G5" s="74"/>
      <c r="H5" s="74"/>
      <c r="I5" s="75"/>
    </row>
    <row r="6" spans="1:10" ht="12" customHeight="1">
      <c r="A6" s="22"/>
      <c r="B6" s="72"/>
      <c r="C6" s="76"/>
      <c r="D6" s="77"/>
      <c r="E6" s="77"/>
      <c r="F6" s="77"/>
      <c r="G6" s="77"/>
      <c r="H6" s="77"/>
      <c r="I6" s="78"/>
    </row>
    <row r="8" spans="1:10" ht="12" customHeight="1">
      <c r="B8" s="79" t="s">
        <v>99</v>
      </c>
      <c r="C8" s="102">
        <f>SUM(F:F)</f>
        <v>0</v>
      </c>
      <c r="D8" s="103" t="s">
        <v>101</v>
      </c>
      <c r="F8" s="79" t="s">
        <v>5</v>
      </c>
      <c r="G8" s="80"/>
      <c r="H8" s="98" t="s">
        <v>1</v>
      </c>
      <c r="I8" s="99"/>
    </row>
    <row r="9" spans="1:10" ht="12" customHeight="1">
      <c r="B9" s="79"/>
      <c r="C9" s="102"/>
      <c r="D9" s="103"/>
      <c r="F9" s="79"/>
      <c r="G9" s="80"/>
      <c r="H9" s="98"/>
      <c r="I9" s="99"/>
    </row>
    <row r="10" spans="1:10" ht="12" customHeight="1">
      <c r="B10" s="79" t="s">
        <v>100</v>
      </c>
      <c r="C10" s="102">
        <f>SUMIF(A:A,"(7)",J:J)</f>
        <v>0</v>
      </c>
      <c r="D10" s="103" t="s">
        <v>0</v>
      </c>
      <c r="F10" s="97"/>
      <c r="G10" s="80"/>
      <c r="H10" s="100" t="s">
        <v>103</v>
      </c>
      <c r="I10" s="101"/>
    </row>
    <row r="11" spans="1:10" ht="12" customHeight="1">
      <c r="B11" s="79"/>
      <c r="C11" s="102"/>
      <c r="D11" s="103"/>
      <c r="F11" s="97"/>
      <c r="G11" s="80"/>
      <c r="H11" s="100"/>
      <c r="I11" s="101"/>
    </row>
    <row r="12" spans="1:10" ht="12" customHeight="1" thickBot="1"/>
    <row r="13" spans="1:10" ht="12" customHeight="1" thickBot="1">
      <c r="A13" s="85">
        <v>1</v>
      </c>
      <c r="B13" s="36" t="s">
        <v>119</v>
      </c>
      <c r="C13" s="39"/>
      <c r="D13" s="36" t="s">
        <v>10</v>
      </c>
      <c r="E13" s="87" t="str">
        <f>IF(C13="","",VLOOKUP(C13,利用者情報入力!A:D,4,FALSE))</f>
        <v/>
      </c>
      <c r="F13" s="88"/>
      <c r="G13" s="23"/>
      <c r="H13" s="23"/>
      <c r="I13" s="23"/>
    </row>
    <row r="14" spans="1:10" ht="12" customHeight="1" thickBot="1">
      <c r="A14" s="86"/>
      <c r="B14" s="36" t="s">
        <v>90</v>
      </c>
      <c r="C14" s="38" t="str">
        <f>IF(C13="","",VLOOKUP(C13,利用者情報入力!A:D,2,FALSE))</f>
        <v/>
      </c>
      <c r="D14" s="36" t="s">
        <v>9</v>
      </c>
      <c r="E14" s="89" t="str">
        <f>IF(C13="","",IF(VLOOKUP(C13,利用者情報入力!A:D,3,FALSE)="","",VLOOKUP(C13,利用者情報入力!A:D,3,FALSE)))</f>
        <v/>
      </c>
      <c r="F14" s="90"/>
      <c r="G14" s="91"/>
      <c r="H14" s="37"/>
      <c r="I14" s="22"/>
      <c r="J14" s="55" t="s">
        <v>86</v>
      </c>
    </row>
    <row r="15" spans="1:10" ht="12" customHeight="1">
      <c r="A15" s="29" t="s">
        <v>14</v>
      </c>
      <c r="B15" s="14" t="s">
        <v>120</v>
      </c>
      <c r="C15" s="92" t="s">
        <v>11</v>
      </c>
      <c r="D15" s="93"/>
      <c r="E15" s="29" t="s">
        <v>12</v>
      </c>
      <c r="F15" s="29" t="s">
        <v>2</v>
      </c>
      <c r="G15" s="29" t="s">
        <v>13</v>
      </c>
      <c r="H15" s="14" t="s">
        <v>15</v>
      </c>
      <c r="I15" s="15"/>
      <c r="J15" s="81">
        <f>SUM(G16:G23)</f>
        <v>0</v>
      </c>
    </row>
    <row r="16" spans="1:10" ht="12" customHeight="1">
      <c r="A16" s="31" t="s">
        <v>108</v>
      </c>
      <c r="B16" s="32"/>
      <c r="C16" s="67" t="str">
        <f>IF(B16=0,"",VLOOKUP(B16,サービスコード!A:C,2,FALSE))</f>
        <v/>
      </c>
      <c r="D16" s="68"/>
      <c r="E16" s="16" t="str">
        <f>IF(B16=0,"",VLOOKUP(B16,サービスコード!A:C,3,FALSE))</f>
        <v/>
      </c>
      <c r="F16" s="32"/>
      <c r="G16" s="17" t="str">
        <f t="shared" ref="G16:G23" si="0">IF(B16=0,"",(E16*F16))</f>
        <v/>
      </c>
      <c r="H16" s="18"/>
      <c r="I16" s="15"/>
      <c r="J16" s="82"/>
    </row>
    <row r="17" spans="1:10" ht="12" customHeight="1">
      <c r="A17" s="31" t="s">
        <v>92</v>
      </c>
      <c r="B17" s="33"/>
      <c r="C17" s="67" t="str">
        <f>IF(B17=0,"",VLOOKUP(B17,サービスコード!A:C,2,FALSE))</f>
        <v/>
      </c>
      <c r="D17" s="68"/>
      <c r="E17" s="16" t="str">
        <f>IF(B17=0,"",VLOOKUP(B17,サービスコード!A:C,3,FALSE))</f>
        <v/>
      </c>
      <c r="F17" s="33"/>
      <c r="G17" s="17" t="str">
        <f t="shared" si="0"/>
        <v/>
      </c>
      <c r="H17" s="19"/>
      <c r="I17" s="15"/>
      <c r="J17" s="83" t="s">
        <v>87</v>
      </c>
    </row>
    <row r="18" spans="1:10" ht="12" customHeight="1">
      <c r="A18" s="31" t="s">
        <v>93</v>
      </c>
      <c r="B18" s="33"/>
      <c r="C18" s="67" t="str">
        <f>IF(B18=0,"",VLOOKUP(B18,サービスコード!A:C,2,FALSE))</f>
        <v/>
      </c>
      <c r="D18" s="68"/>
      <c r="E18" s="16" t="str">
        <f>IF(B18=0,"",VLOOKUP(B18,サービスコード!A:C,3,FALSE))</f>
        <v/>
      </c>
      <c r="F18" s="33"/>
      <c r="G18" s="17" t="str">
        <f t="shared" si="0"/>
        <v/>
      </c>
      <c r="H18" s="19"/>
      <c r="I18" s="15"/>
      <c r="J18" s="84"/>
    </row>
    <row r="19" spans="1:10" ht="12" customHeight="1">
      <c r="A19" s="31" t="s">
        <v>94</v>
      </c>
      <c r="B19" s="33"/>
      <c r="C19" s="67" t="str">
        <f>IF(B19=0,"",VLOOKUP(B19,サービスコード!A:C,2,FALSE))</f>
        <v/>
      </c>
      <c r="D19" s="68"/>
      <c r="E19" s="16" t="str">
        <f>IF(B19=0,"",VLOOKUP(B19,サービスコード!A:C,3,FALSE))</f>
        <v/>
      </c>
      <c r="F19" s="33"/>
      <c r="G19" s="17" t="str">
        <f t="shared" si="0"/>
        <v/>
      </c>
      <c r="H19" s="19"/>
      <c r="I19" s="15"/>
      <c r="J19" s="81" t="str">
        <f>IF(E13="","0 ",J15*E13)</f>
        <v xml:space="preserve">0 </v>
      </c>
    </row>
    <row r="20" spans="1:10" ht="12" customHeight="1">
      <c r="A20" s="31" t="s">
        <v>95</v>
      </c>
      <c r="B20" s="33"/>
      <c r="C20" s="67" t="str">
        <f>IF(B20=0,"",VLOOKUP(B20,サービスコード!A:C,2,FALSE))</f>
        <v/>
      </c>
      <c r="D20" s="68"/>
      <c r="E20" s="16" t="str">
        <f>IF(B20=0,"",VLOOKUP(B20,サービスコード!A:C,3,FALSE))</f>
        <v/>
      </c>
      <c r="F20" s="33"/>
      <c r="G20" s="17" t="str">
        <f t="shared" si="0"/>
        <v/>
      </c>
      <c r="H20" s="19"/>
      <c r="I20" s="15"/>
      <c r="J20" s="82"/>
    </row>
    <row r="21" spans="1:10" ht="12" customHeight="1" thickBot="1">
      <c r="A21" s="31" t="s">
        <v>96</v>
      </c>
      <c r="B21" s="33"/>
      <c r="C21" s="67" t="str">
        <f>IF(B21=0,"",VLOOKUP(B21,サービスコード!A:C,2,FALSE))</f>
        <v/>
      </c>
      <c r="D21" s="68"/>
      <c r="E21" s="16" t="str">
        <f>IF(B21=0,"",VLOOKUP(B21,サービスコード!A:C,3,FALSE))</f>
        <v/>
      </c>
      <c r="F21" s="33"/>
      <c r="G21" s="17" t="str">
        <f t="shared" si="0"/>
        <v/>
      </c>
      <c r="H21" s="19"/>
      <c r="I21" s="15"/>
      <c r="J21" s="57" t="s">
        <v>4</v>
      </c>
    </row>
    <row r="22" spans="1:10" ht="12" customHeight="1">
      <c r="A22" s="31" t="s">
        <v>97</v>
      </c>
      <c r="B22" s="33"/>
      <c r="C22" s="67" t="str">
        <f>IF(B22=0,"",VLOOKUP(B22,サービスコード!A:C,2,FALSE))</f>
        <v/>
      </c>
      <c r="D22" s="68"/>
      <c r="E22" s="16" t="str">
        <f>IF(B22=0,"",VLOOKUP(B22,サービスコード!A:C,3,FALSE))</f>
        <v/>
      </c>
      <c r="F22" s="33"/>
      <c r="G22" s="17" t="str">
        <f t="shared" si="0"/>
        <v/>
      </c>
      <c r="H22" s="19"/>
      <c r="I22" s="54"/>
      <c r="J22" s="69">
        <f>J15-J19</f>
        <v>0</v>
      </c>
    </row>
    <row r="23" spans="1:10" ht="12" customHeight="1" thickBot="1">
      <c r="A23" s="31" t="s">
        <v>98</v>
      </c>
      <c r="B23" s="34"/>
      <c r="C23" s="67" t="str">
        <f>IF(B23=0,"",VLOOKUP(B23,サービスコード!A:C,2,FALSE))</f>
        <v/>
      </c>
      <c r="D23" s="68"/>
      <c r="E23" s="16" t="str">
        <f>IF(B23=0,"",VLOOKUP(B23,サービスコード!A:C,3,FALSE))</f>
        <v/>
      </c>
      <c r="F23" s="34"/>
      <c r="G23" s="17" t="str">
        <f t="shared" si="0"/>
        <v/>
      </c>
      <c r="H23" s="20"/>
      <c r="I23" s="54"/>
      <c r="J23" s="70"/>
    </row>
    <row r="24" spans="1:10" ht="12" customHeight="1" thickBot="1">
      <c r="A24" s="21"/>
      <c r="B24" s="21"/>
      <c r="C24" s="21"/>
      <c r="D24" s="21"/>
      <c r="E24" s="21"/>
      <c r="F24" s="21"/>
      <c r="G24" s="21"/>
      <c r="H24" s="21"/>
    </row>
    <row r="25" spans="1:10" ht="12" customHeight="1" thickBot="1">
      <c r="A25" s="85">
        <f>A13+1</f>
        <v>2</v>
      </c>
      <c r="B25" s="36" t="s">
        <v>89</v>
      </c>
      <c r="C25" s="39"/>
      <c r="D25" s="36" t="s">
        <v>10</v>
      </c>
      <c r="E25" s="87" t="str">
        <f>IF(C25="","",VLOOKUP(C25,利用者情報入力!A:D,4,FALSE))</f>
        <v/>
      </c>
      <c r="F25" s="88"/>
      <c r="G25" s="23"/>
      <c r="H25" s="23"/>
      <c r="I25" s="23"/>
    </row>
    <row r="26" spans="1:10" ht="12" customHeight="1" thickBot="1">
      <c r="A26" s="86"/>
      <c r="B26" s="36" t="s">
        <v>121</v>
      </c>
      <c r="C26" s="38" t="str">
        <f>IF(C25="","",VLOOKUP(C25,利用者情報入力!A:D,2,FALSE))</f>
        <v/>
      </c>
      <c r="D26" s="36" t="s">
        <v>9</v>
      </c>
      <c r="E26" s="89" t="str">
        <f>IF(C25="","",IF(VLOOKUP(C25,利用者情報入力!A:D,3,FALSE)="","",VLOOKUP(C25,利用者情報入力!A:D,3,FALSE)))</f>
        <v/>
      </c>
      <c r="F26" s="90"/>
      <c r="G26" s="91"/>
      <c r="H26" s="37"/>
      <c r="I26" s="22"/>
      <c r="J26" s="55" t="s">
        <v>86</v>
      </c>
    </row>
    <row r="27" spans="1:10" ht="12" customHeight="1">
      <c r="A27" s="29" t="s">
        <v>118</v>
      </c>
      <c r="B27" s="14" t="s">
        <v>107</v>
      </c>
      <c r="C27" s="92" t="s">
        <v>11</v>
      </c>
      <c r="D27" s="93"/>
      <c r="E27" s="29" t="s">
        <v>12</v>
      </c>
      <c r="F27" s="29" t="s">
        <v>2</v>
      </c>
      <c r="G27" s="29" t="s">
        <v>13</v>
      </c>
      <c r="H27" s="14" t="s">
        <v>15</v>
      </c>
      <c r="I27" s="15"/>
      <c r="J27" s="81">
        <f>SUM(G28:G35)</f>
        <v>0</v>
      </c>
    </row>
    <row r="28" spans="1:10" ht="12" customHeight="1">
      <c r="A28" s="31" t="s">
        <v>91</v>
      </c>
      <c r="B28" s="32"/>
      <c r="C28" s="67" t="str">
        <f>IF(B28=0,"",VLOOKUP(B28,サービスコード!A:C,2,FALSE))</f>
        <v/>
      </c>
      <c r="D28" s="68"/>
      <c r="E28" s="16" t="str">
        <f>IF(B28=0,"",VLOOKUP(B28,サービスコード!A:C,3,FALSE))</f>
        <v/>
      </c>
      <c r="F28" s="32"/>
      <c r="G28" s="17" t="str">
        <f t="shared" ref="G28:G35" si="1">IF(B28=0,"",(E28*F28))</f>
        <v/>
      </c>
      <c r="H28" s="18"/>
      <c r="I28" s="15"/>
      <c r="J28" s="82"/>
    </row>
    <row r="29" spans="1:10" ht="12" customHeight="1">
      <c r="A29" s="31" t="s">
        <v>92</v>
      </c>
      <c r="B29" s="33"/>
      <c r="C29" s="67" t="str">
        <f>IF(B29=0,"",VLOOKUP(B29,サービスコード!A:C,2,FALSE))</f>
        <v/>
      </c>
      <c r="D29" s="68"/>
      <c r="E29" s="16" t="str">
        <f>IF(B29=0,"",VLOOKUP(B29,サービスコード!A:C,3,FALSE))</f>
        <v/>
      </c>
      <c r="F29" s="33"/>
      <c r="G29" s="17" t="str">
        <f t="shared" si="1"/>
        <v/>
      </c>
      <c r="H29" s="19"/>
      <c r="I29" s="15"/>
      <c r="J29" s="83" t="s">
        <v>87</v>
      </c>
    </row>
    <row r="30" spans="1:10" ht="12" customHeight="1">
      <c r="A30" s="31" t="s">
        <v>93</v>
      </c>
      <c r="B30" s="33"/>
      <c r="C30" s="67" t="str">
        <f>IF(B30=0,"",VLOOKUP(B30,サービスコード!A:C,2,FALSE))</f>
        <v/>
      </c>
      <c r="D30" s="68"/>
      <c r="E30" s="16" t="str">
        <f>IF(B30=0,"",VLOOKUP(B30,サービスコード!A:C,3,FALSE))</f>
        <v/>
      </c>
      <c r="F30" s="33"/>
      <c r="G30" s="17" t="str">
        <f t="shared" si="1"/>
        <v/>
      </c>
      <c r="H30" s="19"/>
      <c r="I30" s="15"/>
      <c r="J30" s="84"/>
    </row>
    <row r="31" spans="1:10" ht="12" customHeight="1">
      <c r="A31" s="31" t="s">
        <v>94</v>
      </c>
      <c r="B31" s="33"/>
      <c r="C31" s="67" t="str">
        <f>IF(B31=0,"",VLOOKUP(B31,サービスコード!A:C,2,FALSE))</f>
        <v/>
      </c>
      <c r="D31" s="68"/>
      <c r="E31" s="16" t="str">
        <f>IF(B31=0,"",VLOOKUP(B31,サービスコード!A:C,3,FALSE))</f>
        <v/>
      </c>
      <c r="F31" s="33"/>
      <c r="G31" s="17" t="str">
        <f t="shared" si="1"/>
        <v/>
      </c>
      <c r="H31" s="19"/>
      <c r="I31" s="15"/>
      <c r="J31" s="81" t="str">
        <f>IF(E25="","0 ",J27*E25)</f>
        <v xml:space="preserve">0 </v>
      </c>
    </row>
    <row r="32" spans="1:10" ht="12" customHeight="1">
      <c r="A32" s="31" t="s">
        <v>95</v>
      </c>
      <c r="B32" s="33"/>
      <c r="C32" s="67" t="str">
        <f>IF(B32=0,"",VLOOKUP(B32,サービスコード!A:C,2,FALSE))</f>
        <v/>
      </c>
      <c r="D32" s="68"/>
      <c r="E32" s="16" t="str">
        <f>IF(B32=0,"",VLOOKUP(B32,サービスコード!A:C,3,FALSE))</f>
        <v/>
      </c>
      <c r="F32" s="33"/>
      <c r="G32" s="17" t="str">
        <f t="shared" si="1"/>
        <v/>
      </c>
      <c r="H32" s="19"/>
      <c r="I32" s="15"/>
      <c r="J32" s="82"/>
    </row>
    <row r="33" spans="1:10" ht="12" customHeight="1" thickBot="1">
      <c r="A33" s="31" t="s">
        <v>96</v>
      </c>
      <c r="B33" s="33"/>
      <c r="C33" s="67" t="str">
        <f>IF(B33=0,"",VLOOKUP(B33,サービスコード!A:C,2,FALSE))</f>
        <v/>
      </c>
      <c r="D33" s="68"/>
      <c r="E33" s="16" t="str">
        <f>IF(B33=0,"",VLOOKUP(B33,サービスコード!A:C,3,FALSE))</f>
        <v/>
      </c>
      <c r="F33" s="33"/>
      <c r="G33" s="17" t="str">
        <f t="shared" si="1"/>
        <v/>
      </c>
      <c r="H33" s="19"/>
      <c r="I33" s="15"/>
      <c r="J33" s="56" t="s">
        <v>4</v>
      </c>
    </row>
    <row r="34" spans="1:10" ht="12" customHeight="1">
      <c r="A34" s="31" t="s">
        <v>97</v>
      </c>
      <c r="B34" s="33"/>
      <c r="C34" s="67" t="str">
        <f>IF(B34=0,"",VLOOKUP(B34,サービスコード!A:C,2,FALSE))</f>
        <v/>
      </c>
      <c r="D34" s="68"/>
      <c r="E34" s="16" t="str">
        <f>IF(B34=0,"",VLOOKUP(B34,サービスコード!A:C,3,FALSE))</f>
        <v/>
      </c>
      <c r="F34" s="33"/>
      <c r="G34" s="17" t="str">
        <f t="shared" si="1"/>
        <v/>
      </c>
      <c r="H34" s="19"/>
      <c r="I34" s="15"/>
      <c r="J34" s="69">
        <f>J27-J31</f>
        <v>0</v>
      </c>
    </row>
    <row r="35" spans="1:10" ht="12" customHeight="1" thickBot="1">
      <c r="A35" s="31" t="s">
        <v>98</v>
      </c>
      <c r="B35" s="34"/>
      <c r="C35" s="67" t="str">
        <f>IF(B35=0,"",VLOOKUP(B35,サービスコード!A:C,2,FALSE))</f>
        <v/>
      </c>
      <c r="D35" s="68"/>
      <c r="E35" s="16" t="str">
        <f>IF(B35=0,"",VLOOKUP(B35,サービスコード!A:C,3,FALSE))</f>
        <v/>
      </c>
      <c r="F35" s="34"/>
      <c r="G35" s="17" t="str">
        <f t="shared" si="1"/>
        <v/>
      </c>
      <c r="H35" s="20"/>
      <c r="I35" s="15"/>
      <c r="J35" s="70"/>
    </row>
    <row r="36" spans="1:10" ht="12" customHeight="1" thickBot="1">
      <c r="A36" s="21"/>
      <c r="B36" s="21"/>
      <c r="C36" s="21"/>
      <c r="D36" s="21"/>
      <c r="E36" s="21"/>
      <c r="F36" s="21"/>
      <c r="G36" s="21"/>
      <c r="H36" s="21"/>
    </row>
    <row r="37" spans="1:10" ht="12" customHeight="1" thickBot="1">
      <c r="A37" s="85">
        <f>A25+1</f>
        <v>3</v>
      </c>
      <c r="B37" s="36" t="s">
        <v>119</v>
      </c>
      <c r="C37" s="39"/>
      <c r="D37" s="36" t="s">
        <v>10</v>
      </c>
      <c r="E37" s="87" t="str">
        <f>IF(C37="","",VLOOKUP(C37,利用者情報入力!A:D,4,FALSE))</f>
        <v/>
      </c>
      <c r="F37" s="88"/>
      <c r="G37" s="23"/>
      <c r="H37" s="23"/>
      <c r="I37" s="23"/>
    </row>
    <row r="38" spans="1:10" ht="12" customHeight="1" thickBot="1">
      <c r="A38" s="86"/>
      <c r="B38" s="36" t="s">
        <v>90</v>
      </c>
      <c r="C38" s="38" t="str">
        <f>IF(C37="","",VLOOKUP(C37,利用者情報入力!A:D,2,FALSE))</f>
        <v/>
      </c>
      <c r="D38" s="36" t="s">
        <v>9</v>
      </c>
      <c r="E38" s="89" t="str">
        <f>IF(C37="","",IF(VLOOKUP(C37,利用者情報入力!A:D,3,FALSE)="","",VLOOKUP(C37,利用者情報入力!A:D,3,FALSE)))</f>
        <v/>
      </c>
      <c r="F38" s="90"/>
      <c r="G38" s="91"/>
      <c r="H38" s="37"/>
      <c r="I38" s="22"/>
      <c r="J38" s="55" t="s">
        <v>86</v>
      </c>
    </row>
    <row r="39" spans="1:10" ht="12" customHeight="1">
      <c r="A39" s="29" t="s">
        <v>14</v>
      </c>
      <c r="B39" s="14" t="s">
        <v>3</v>
      </c>
      <c r="C39" s="92" t="s">
        <v>11</v>
      </c>
      <c r="D39" s="93"/>
      <c r="E39" s="29" t="s">
        <v>12</v>
      </c>
      <c r="F39" s="29" t="s">
        <v>2</v>
      </c>
      <c r="G39" s="29" t="s">
        <v>13</v>
      </c>
      <c r="H39" s="14" t="s">
        <v>15</v>
      </c>
      <c r="I39" s="15"/>
      <c r="J39" s="81">
        <f>SUM(G40:G47)</f>
        <v>0</v>
      </c>
    </row>
    <row r="40" spans="1:10" ht="12" customHeight="1">
      <c r="A40" s="31" t="s">
        <v>122</v>
      </c>
      <c r="B40" s="32"/>
      <c r="C40" s="67" t="str">
        <f>IF(B40=0,"",VLOOKUP(B40,サービスコード!A:C,2,FALSE))</f>
        <v/>
      </c>
      <c r="D40" s="68"/>
      <c r="E40" s="16" t="str">
        <f>IF(B40=0,"",VLOOKUP(B40,サービスコード!A:C,3,FALSE))</f>
        <v/>
      </c>
      <c r="F40" s="32"/>
      <c r="G40" s="17" t="str">
        <f t="shared" ref="G40:G47" si="2">IF(B40=0,"",(E40*F40))</f>
        <v/>
      </c>
      <c r="H40" s="18"/>
      <c r="I40" s="15"/>
      <c r="J40" s="82"/>
    </row>
    <row r="41" spans="1:10" ht="12" customHeight="1">
      <c r="A41" s="31" t="s">
        <v>92</v>
      </c>
      <c r="B41" s="33"/>
      <c r="C41" s="67" t="str">
        <f>IF(B41=0,"",VLOOKUP(B41,サービスコード!A:C,2,FALSE))</f>
        <v/>
      </c>
      <c r="D41" s="68"/>
      <c r="E41" s="16" t="str">
        <f>IF(B41=0,"",VLOOKUP(B41,サービスコード!A:C,3,FALSE))</f>
        <v/>
      </c>
      <c r="F41" s="33"/>
      <c r="G41" s="17" t="str">
        <f t="shared" si="2"/>
        <v/>
      </c>
      <c r="H41" s="19"/>
      <c r="I41" s="15"/>
      <c r="J41" s="83" t="s">
        <v>87</v>
      </c>
    </row>
    <row r="42" spans="1:10" ht="12" customHeight="1">
      <c r="A42" s="31" t="s">
        <v>93</v>
      </c>
      <c r="B42" s="33"/>
      <c r="C42" s="67" t="str">
        <f>IF(B42=0,"",VLOOKUP(B42,サービスコード!A:C,2,FALSE))</f>
        <v/>
      </c>
      <c r="D42" s="68"/>
      <c r="E42" s="16" t="str">
        <f>IF(B42=0,"",VLOOKUP(B42,サービスコード!A:C,3,FALSE))</f>
        <v/>
      </c>
      <c r="F42" s="33"/>
      <c r="G42" s="17" t="str">
        <f t="shared" si="2"/>
        <v/>
      </c>
      <c r="H42" s="19"/>
      <c r="I42" s="15"/>
      <c r="J42" s="84"/>
    </row>
    <row r="43" spans="1:10" ht="12" customHeight="1">
      <c r="A43" s="31" t="s">
        <v>94</v>
      </c>
      <c r="B43" s="33"/>
      <c r="C43" s="67" t="str">
        <f>IF(B43=0,"",VLOOKUP(B43,サービスコード!A:C,2,FALSE))</f>
        <v/>
      </c>
      <c r="D43" s="68"/>
      <c r="E43" s="16" t="str">
        <f>IF(B43=0,"",VLOOKUP(B43,サービスコード!A:C,3,FALSE))</f>
        <v/>
      </c>
      <c r="F43" s="33"/>
      <c r="G43" s="17" t="str">
        <f t="shared" si="2"/>
        <v/>
      </c>
      <c r="H43" s="19"/>
      <c r="I43" s="15"/>
      <c r="J43" s="81" t="str">
        <f>IF(E37="","0 ",J39*E37)</f>
        <v xml:space="preserve">0 </v>
      </c>
    </row>
    <row r="44" spans="1:10" ht="12" customHeight="1">
      <c r="A44" s="31" t="s">
        <v>95</v>
      </c>
      <c r="B44" s="33"/>
      <c r="C44" s="67" t="str">
        <f>IF(B44=0,"",VLOOKUP(B44,サービスコード!A:C,2,FALSE))</f>
        <v/>
      </c>
      <c r="D44" s="68"/>
      <c r="E44" s="16" t="str">
        <f>IF(B44=0,"",VLOOKUP(B44,サービスコード!A:C,3,FALSE))</f>
        <v/>
      </c>
      <c r="F44" s="33"/>
      <c r="G44" s="17" t="str">
        <f t="shared" si="2"/>
        <v/>
      </c>
      <c r="H44" s="19"/>
      <c r="I44" s="15"/>
      <c r="J44" s="82"/>
    </row>
    <row r="45" spans="1:10" ht="12" customHeight="1" thickBot="1">
      <c r="A45" s="31" t="s">
        <v>96</v>
      </c>
      <c r="B45" s="33"/>
      <c r="C45" s="67" t="str">
        <f>IF(B45=0,"",VLOOKUP(B45,サービスコード!A:C,2,FALSE))</f>
        <v/>
      </c>
      <c r="D45" s="68"/>
      <c r="E45" s="16" t="str">
        <f>IF(B45=0,"",VLOOKUP(B45,サービスコード!A:C,3,FALSE))</f>
        <v/>
      </c>
      <c r="F45" s="33"/>
      <c r="G45" s="17" t="str">
        <f t="shared" si="2"/>
        <v/>
      </c>
      <c r="H45" s="19"/>
      <c r="I45" s="15"/>
      <c r="J45" s="56" t="s">
        <v>4</v>
      </c>
    </row>
    <row r="46" spans="1:10" ht="12" customHeight="1">
      <c r="A46" s="31" t="s">
        <v>97</v>
      </c>
      <c r="B46" s="33"/>
      <c r="C46" s="67" t="str">
        <f>IF(B46=0,"",VLOOKUP(B46,サービスコード!A:C,2,FALSE))</f>
        <v/>
      </c>
      <c r="D46" s="68"/>
      <c r="E46" s="16" t="str">
        <f>IF(B46=0,"",VLOOKUP(B46,サービスコード!A:C,3,FALSE))</f>
        <v/>
      </c>
      <c r="F46" s="33"/>
      <c r="G46" s="17" t="str">
        <f t="shared" si="2"/>
        <v/>
      </c>
      <c r="H46" s="19"/>
      <c r="I46" s="15"/>
      <c r="J46" s="69">
        <f>J39-J43</f>
        <v>0</v>
      </c>
    </row>
    <row r="47" spans="1:10" ht="12" customHeight="1" thickBot="1">
      <c r="A47" s="31" t="s">
        <v>98</v>
      </c>
      <c r="B47" s="34"/>
      <c r="C47" s="67" t="str">
        <f>IF(B47=0,"",VLOOKUP(B47,サービスコード!A:C,2,FALSE))</f>
        <v/>
      </c>
      <c r="D47" s="68"/>
      <c r="E47" s="16" t="str">
        <f>IF(B47=0,"",VLOOKUP(B47,サービスコード!A:C,3,FALSE))</f>
        <v/>
      </c>
      <c r="F47" s="34"/>
      <c r="G47" s="17" t="str">
        <f t="shared" si="2"/>
        <v/>
      </c>
      <c r="H47" s="20"/>
      <c r="I47" s="15"/>
      <c r="J47" s="70"/>
    </row>
    <row r="48" spans="1:10" ht="12" customHeight="1" thickBot="1">
      <c r="A48" s="21"/>
      <c r="B48" s="21"/>
      <c r="C48" s="21"/>
      <c r="D48" s="21"/>
      <c r="E48" s="21"/>
      <c r="F48" s="21"/>
      <c r="G48" s="21"/>
      <c r="H48" s="21"/>
    </row>
    <row r="49" spans="1:10" ht="12" customHeight="1" thickBot="1">
      <c r="A49" s="85">
        <f>A37+1</f>
        <v>4</v>
      </c>
      <c r="B49" s="36" t="s">
        <v>119</v>
      </c>
      <c r="C49" s="39"/>
      <c r="D49" s="36" t="s">
        <v>10</v>
      </c>
      <c r="E49" s="87" t="str">
        <f>IF(C49="","",VLOOKUP(C49,利用者情報入力!A:D,4,FALSE))</f>
        <v/>
      </c>
      <c r="F49" s="88"/>
      <c r="G49" s="23"/>
      <c r="H49" s="23"/>
      <c r="I49" s="23"/>
    </row>
    <row r="50" spans="1:10" ht="12" customHeight="1" thickBot="1">
      <c r="A50" s="86"/>
      <c r="B50" s="36" t="s">
        <v>117</v>
      </c>
      <c r="C50" s="38" t="str">
        <f>IF(C49="","",VLOOKUP(C49,利用者情報入力!A:D,2,FALSE))</f>
        <v/>
      </c>
      <c r="D50" s="36" t="s">
        <v>9</v>
      </c>
      <c r="E50" s="89" t="str">
        <f>IF(C49="","",IF(VLOOKUP(C49,利用者情報入力!A:D,3,FALSE)="","",VLOOKUP(C49,利用者情報入力!A:D,3,FALSE)))</f>
        <v/>
      </c>
      <c r="F50" s="90"/>
      <c r="G50" s="91"/>
      <c r="H50" s="37"/>
      <c r="I50" s="22"/>
      <c r="J50" s="55" t="s">
        <v>86</v>
      </c>
    </row>
    <row r="51" spans="1:10" ht="12" customHeight="1">
      <c r="A51" s="29" t="s">
        <v>113</v>
      </c>
      <c r="B51" s="14" t="s">
        <v>115</v>
      </c>
      <c r="C51" s="92" t="s">
        <v>11</v>
      </c>
      <c r="D51" s="93"/>
      <c r="E51" s="29" t="s">
        <v>12</v>
      </c>
      <c r="F51" s="29" t="s">
        <v>2</v>
      </c>
      <c r="G51" s="29" t="s">
        <v>13</v>
      </c>
      <c r="H51" s="14" t="s">
        <v>15</v>
      </c>
      <c r="I51" s="15"/>
      <c r="J51" s="81">
        <f>SUM(G52:G59)</f>
        <v>0</v>
      </c>
    </row>
    <row r="52" spans="1:10" ht="12" customHeight="1">
      <c r="A52" s="31" t="s">
        <v>91</v>
      </c>
      <c r="B52" s="32"/>
      <c r="C52" s="67" t="str">
        <f>IF(B52=0,"",VLOOKUP(B52,サービスコード!A:C,2,FALSE))</f>
        <v/>
      </c>
      <c r="D52" s="68"/>
      <c r="E52" s="16" t="str">
        <f>IF(B52=0,"",VLOOKUP(B52,サービスコード!A:C,3,FALSE))</f>
        <v/>
      </c>
      <c r="F52" s="32"/>
      <c r="G52" s="17" t="str">
        <f t="shared" ref="G52:G59" si="3">IF(B52=0,"",(E52*F52))</f>
        <v/>
      </c>
      <c r="H52" s="18"/>
      <c r="I52" s="15"/>
      <c r="J52" s="82"/>
    </row>
    <row r="53" spans="1:10" ht="12" customHeight="1">
      <c r="A53" s="31" t="s">
        <v>92</v>
      </c>
      <c r="B53" s="33"/>
      <c r="C53" s="67" t="str">
        <f>IF(B53=0,"",VLOOKUP(B53,サービスコード!A:C,2,FALSE))</f>
        <v/>
      </c>
      <c r="D53" s="68"/>
      <c r="E53" s="16" t="str">
        <f>IF(B53=0,"",VLOOKUP(B53,サービスコード!A:C,3,FALSE))</f>
        <v/>
      </c>
      <c r="F53" s="33"/>
      <c r="G53" s="17" t="str">
        <f t="shared" si="3"/>
        <v/>
      </c>
      <c r="H53" s="19"/>
      <c r="I53" s="15"/>
      <c r="J53" s="83" t="s">
        <v>87</v>
      </c>
    </row>
    <row r="54" spans="1:10" ht="12" customHeight="1">
      <c r="A54" s="31" t="s">
        <v>93</v>
      </c>
      <c r="B54" s="33"/>
      <c r="C54" s="67" t="str">
        <f>IF(B54=0,"",VLOOKUP(B54,サービスコード!A:C,2,FALSE))</f>
        <v/>
      </c>
      <c r="D54" s="68"/>
      <c r="E54" s="16" t="str">
        <f>IF(B54=0,"",VLOOKUP(B54,サービスコード!A:C,3,FALSE))</f>
        <v/>
      </c>
      <c r="F54" s="33"/>
      <c r="G54" s="17" t="str">
        <f t="shared" si="3"/>
        <v/>
      </c>
      <c r="H54" s="19"/>
      <c r="I54" s="15"/>
      <c r="J54" s="84"/>
    </row>
    <row r="55" spans="1:10" ht="12" customHeight="1">
      <c r="A55" s="31" t="s">
        <v>94</v>
      </c>
      <c r="B55" s="33"/>
      <c r="C55" s="67" t="str">
        <f>IF(B55=0,"",VLOOKUP(B55,サービスコード!A:C,2,FALSE))</f>
        <v/>
      </c>
      <c r="D55" s="68"/>
      <c r="E55" s="16" t="str">
        <f>IF(B55=0,"",VLOOKUP(B55,サービスコード!A:C,3,FALSE))</f>
        <v/>
      </c>
      <c r="F55" s="33"/>
      <c r="G55" s="17" t="str">
        <f t="shared" si="3"/>
        <v/>
      </c>
      <c r="H55" s="19"/>
      <c r="I55" s="15"/>
      <c r="J55" s="81" t="str">
        <f>IF(E49="","0 ",J51*E49)</f>
        <v xml:space="preserve">0 </v>
      </c>
    </row>
    <row r="56" spans="1:10" ht="12" customHeight="1">
      <c r="A56" s="31" t="s">
        <v>95</v>
      </c>
      <c r="B56" s="33"/>
      <c r="C56" s="67" t="str">
        <f>IF(B56=0,"",VLOOKUP(B56,サービスコード!A:C,2,FALSE))</f>
        <v/>
      </c>
      <c r="D56" s="68"/>
      <c r="E56" s="16" t="str">
        <f>IF(B56=0,"",VLOOKUP(B56,サービスコード!A:C,3,FALSE))</f>
        <v/>
      </c>
      <c r="F56" s="33"/>
      <c r="G56" s="17" t="str">
        <f t="shared" si="3"/>
        <v/>
      </c>
      <c r="H56" s="19"/>
      <c r="I56" s="15"/>
      <c r="J56" s="82"/>
    </row>
    <row r="57" spans="1:10" ht="12" customHeight="1" thickBot="1">
      <c r="A57" s="31" t="s">
        <v>96</v>
      </c>
      <c r="B57" s="33"/>
      <c r="C57" s="67" t="str">
        <f>IF(B57=0,"",VLOOKUP(B57,サービスコード!A:C,2,FALSE))</f>
        <v/>
      </c>
      <c r="D57" s="68"/>
      <c r="E57" s="16" t="str">
        <f>IF(B57=0,"",VLOOKUP(B57,サービスコード!A:C,3,FALSE))</f>
        <v/>
      </c>
      <c r="F57" s="33"/>
      <c r="G57" s="17" t="str">
        <f t="shared" si="3"/>
        <v/>
      </c>
      <c r="H57" s="19"/>
      <c r="I57" s="15"/>
      <c r="J57" s="56" t="s">
        <v>4</v>
      </c>
    </row>
    <row r="58" spans="1:10" ht="12" customHeight="1">
      <c r="A58" s="31" t="s">
        <v>97</v>
      </c>
      <c r="B58" s="33"/>
      <c r="C58" s="67" t="str">
        <f>IF(B58=0,"",VLOOKUP(B58,サービスコード!A:C,2,FALSE))</f>
        <v/>
      </c>
      <c r="D58" s="68"/>
      <c r="E58" s="16" t="str">
        <f>IF(B58=0,"",VLOOKUP(B58,サービスコード!A:C,3,FALSE))</f>
        <v/>
      </c>
      <c r="F58" s="33"/>
      <c r="G58" s="17" t="str">
        <f t="shared" si="3"/>
        <v/>
      </c>
      <c r="H58" s="19"/>
      <c r="I58" s="15"/>
      <c r="J58" s="69">
        <f>J51-J55</f>
        <v>0</v>
      </c>
    </row>
    <row r="59" spans="1:10" ht="12" customHeight="1" thickBot="1">
      <c r="A59" s="31" t="s">
        <v>98</v>
      </c>
      <c r="B59" s="34"/>
      <c r="C59" s="67" t="str">
        <f>IF(B59=0,"",VLOOKUP(B59,サービスコード!A:C,2,FALSE))</f>
        <v/>
      </c>
      <c r="D59" s="68"/>
      <c r="E59" s="16" t="str">
        <f>IF(B59=0,"",VLOOKUP(B59,サービスコード!A:C,3,FALSE))</f>
        <v/>
      </c>
      <c r="F59" s="34"/>
      <c r="G59" s="17" t="str">
        <f t="shared" si="3"/>
        <v/>
      </c>
      <c r="H59" s="20"/>
      <c r="I59" s="15"/>
      <c r="J59" s="70"/>
    </row>
    <row r="60" spans="1:10" ht="12" customHeight="1" thickBot="1">
      <c r="A60" s="21"/>
      <c r="B60" s="21"/>
      <c r="C60" s="21"/>
      <c r="D60" s="21"/>
      <c r="E60" s="21"/>
      <c r="F60" s="21"/>
      <c r="G60" s="21"/>
      <c r="H60" s="21"/>
    </row>
    <row r="61" spans="1:10" ht="12" customHeight="1" thickBot="1">
      <c r="A61" s="85">
        <f>A49+1</f>
        <v>5</v>
      </c>
      <c r="B61" s="36" t="s">
        <v>109</v>
      </c>
      <c r="C61" s="39"/>
      <c r="D61" s="36" t="s">
        <v>10</v>
      </c>
      <c r="E61" s="87" t="str">
        <f>IF(C61="","",VLOOKUP(C61,利用者情報入力!A:D,4,FALSE))</f>
        <v/>
      </c>
      <c r="F61" s="88"/>
      <c r="G61" s="23"/>
      <c r="H61" s="23"/>
      <c r="I61" s="23"/>
    </row>
    <row r="62" spans="1:10" ht="12" customHeight="1" thickBot="1">
      <c r="A62" s="86"/>
      <c r="B62" s="36" t="s">
        <v>117</v>
      </c>
      <c r="C62" s="38" t="str">
        <f>IF(C61="","",VLOOKUP(C61,利用者情報入力!A:D,2,FALSE))</f>
        <v/>
      </c>
      <c r="D62" s="36" t="s">
        <v>9</v>
      </c>
      <c r="E62" s="89" t="str">
        <f>IF(C61="","",IF(VLOOKUP(C61,利用者情報入力!A:D,3,FALSE)="","",VLOOKUP(C61,利用者情報入力!A:D,3,FALSE)))</f>
        <v/>
      </c>
      <c r="F62" s="90"/>
      <c r="G62" s="91"/>
      <c r="H62" s="37"/>
      <c r="I62" s="22"/>
      <c r="J62" s="55" t="s">
        <v>86</v>
      </c>
    </row>
    <row r="63" spans="1:10" ht="12" customHeight="1">
      <c r="A63" s="29" t="s">
        <v>113</v>
      </c>
      <c r="B63" s="14" t="s">
        <v>110</v>
      </c>
      <c r="C63" s="92" t="s">
        <v>11</v>
      </c>
      <c r="D63" s="93"/>
      <c r="E63" s="29" t="s">
        <v>12</v>
      </c>
      <c r="F63" s="29" t="s">
        <v>2</v>
      </c>
      <c r="G63" s="29" t="s">
        <v>13</v>
      </c>
      <c r="H63" s="14" t="s">
        <v>15</v>
      </c>
      <c r="I63" s="15"/>
      <c r="J63" s="81">
        <f>SUM(G64:G71)</f>
        <v>0</v>
      </c>
    </row>
    <row r="64" spans="1:10" ht="12" customHeight="1">
      <c r="A64" s="31" t="s">
        <v>108</v>
      </c>
      <c r="B64" s="32"/>
      <c r="C64" s="67" t="str">
        <f>IF(B64=0,"",VLOOKUP(B64,サービスコード!A:C,2,FALSE))</f>
        <v/>
      </c>
      <c r="D64" s="68"/>
      <c r="E64" s="16" t="str">
        <f>IF(B64=0,"",VLOOKUP(B64,サービスコード!A:C,3,FALSE))</f>
        <v/>
      </c>
      <c r="F64" s="32"/>
      <c r="G64" s="17" t="str">
        <f t="shared" ref="G64:G71" si="4">IF(B64=0,"",(E64*F64))</f>
        <v/>
      </c>
      <c r="H64" s="18"/>
      <c r="I64" s="15"/>
      <c r="J64" s="82"/>
    </row>
    <row r="65" spans="1:10" ht="12" customHeight="1">
      <c r="A65" s="31" t="s">
        <v>92</v>
      </c>
      <c r="B65" s="33"/>
      <c r="C65" s="67" t="str">
        <f>IF(B65=0,"",VLOOKUP(B65,サービスコード!A:C,2,FALSE))</f>
        <v/>
      </c>
      <c r="D65" s="68"/>
      <c r="E65" s="16" t="str">
        <f>IF(B65=0,"",VLOOKUP(B65,サービスコード!A:C,3,FALSE))</f>
        <v/>
      </c>
      <c r="F65" s="33"/>
      <c r="G65" s="17" t="str">
        <f t="shared" si="4"/>
        <v/>
      </c>
      <c r="H65" s="19"/>
      <c r="I65" s="15"/>
      <c r="J65" s="83" t="s">
        <v>87</v>
      </c>
    </row>
    <row r="66" spans="1:10" ht="12" customHeight="1">
      <c r="A66" s="31" t="s">
        <v>93</v>
      </c>
      <c r="B66" s="33"/>
      <c r="C66" s="67" t="str">
        <f>IF(B66=0,"",VLOOKUP(B66,サービスコード!A:C,2,FALSE))</f>
        <v/>
      </c>
      <c r="D66" s="68"/>
      <c r="E66" s="16" t="str">
        <f>IF(B66=0,"",VLOOKUP(B66,サービスコード!A:C,3,FALSE))</f>
        <v/>
      </c>
      <c r="F66" s="33"/>
      <c r="G66" s="17" t="str">
        <f t="shared" si="4"/>
        <v/>
      </c>
      <c r="H66" s="19"/>
      <c r="I66" s="15"/>
      <c r="J66" s="84"/>
    </row>
    <row r="67" spans="1:10" ht="12" customHeight="1">
      <c r="A67" s="31" t="s">
        <v>94</v>
      </c>
      <c r="B67" s="33"/>
      <c r="C67" s="67" t="str">
        <f>IF(B67=0,"",VLOOKUP(B67,サービスコード!A:C,2,FALSE))</f>
        <v/>
      </c>
      <c r="D67" s="68"/>
      <c r="E67" s="16" t="str">
        <f>IF(B67=0,"",VLOOKUP(B67,サービスコード!A:C,3,FALSE))</f>
        <v/>
      </c>
      <c r="F67" s="33"/>
      <c r="G67" s="17" t="str">
        <f t="shared" si="4"/>
        <v/>
      </c>
      <c r="H67" s="19"/>
      <c r="I67" s="15"/>
      <c r="J67" s="81" t="str">
        <f>IF(E61="","0 ",J63*E61)</f>
        <v xml:space="preserve">0 </v>
      </c>
    </row>
    <row r="68" spans="1:10" ht="12" customHeight="1">
      <c r="A68" s="31" t="s">
        <v>95</v>
      </c>
      <c r="B68" s="33"/>
      <c r="C68" s="67" t="str">
        <f>IF(B68=0,"",VLOOKUP(B68,サービスコード!A:C,2,FALSE))</f>
        <v/>
      </c>
      <c r="D68" s="68"/>
      <c r="E68" s="16" t="str">
        <f>IF(B68=0,"",VLOOKUP(B68,サービスコード!A:C,3,FALSE))</f>
        <v/>
      </c>
      <c r="F68" s="33"/>
      <c r="G68" s="17" t="str">
        <f t="shared" si="4"/>
        <v/>
      </c>
      <c r="H68" s="19"/>
      <c r="I68" s="15"/>
      <c r="J68" s="82"/>
    </row>
    <row r="69" spans="1:10" ht="12" customHeight="1" thickBot="1">
      <c r="A69" s="31" t="s">
        <v>96</v>
      </c>
      <c r="B69" s="33"/>
      <c r="C69" s="67" t="str">
        <f>IF(B69=0,"",VLOOKUP(B69,サービスコード!A:C,2,FALSE))</f>
        <v/>
      </c>
      <c r="D69" s="68"/>
      <c r="E69" s="16" t="str">
        <f>IF(B69=0,"",VLOOKUP(B69,サービスコード!A:C,3,FALSE))</f>
        <v/>
      </c>
      <c r="F69" s="33"/>
      <c r="G69" s="17" t="str">
        <f t="shared" si="4"/>
        <v/>
      </c>
      <c r="H69" s="19"/>
      <c r="I69" s="15"/>
      <c r="J69" s="56" t="s">
        <v>4</v>
      </c>
    </row>
    <row r="70" spans="1:10" ht="12" customHeight="1">
      <c r="A70" s="31" t="s">
        <v>97</v>
      </c>
      <c r="B70" s="33"/>
      <c r="C70" s="67" t="str">
        <f>IF(B70=0,"",VLOOKUP(B70,サービスコード!A:C,2,FALSE))</f>
        <v/>
      </c>
      <c r="D70" s="68"/>
      <c r="E70" s="16" t="str">
        <f>IF(B70=0,"",VLOOKUP(B70,サービスコード!A:C,3,FALSE))</f>
        <v/>
      </c>
      <c r="F70" s="33"/>
      <c r="G70" s="17" t="str">
        <f t="shared" si="4"/>
        <v/>
      </c>
      <c r="H70" s="19"/>
      <c r="I70" s="15"/>
      <c r="J70" s="69">
        <f>J63-J67</f>
        <v>0</v>
      </c>
    </row>
    <row r="71" spans="1:10" ht="12" customHeight="1" thickBot="1">
      <c r="A71" s="31" t="s">
        <v>98</v>
      </c>
      <c r="B71" s="34"/>
      <c r="C71" s="67" t="str">
        <f>IF(B71=0,"",VLOOKUP(B71,サービスコード!A:C,2,FALSE))</f>
        <v/>
      </c>
      <c r="D71" s="68"/>
      <c r="E71" s="16" t="str">
        <f>IF(B71=0,"",VLOOKUP(B71,サービスコード!A:C,3,FALSE))</f>
        <v/>
      </c>
      <c r="F71" s="34"/>
      <c r="G71" s="17" t="str">
        <f t="shared" si="4"/>
        <v/>
      </c>
      <c r="H71" s="20"/>
      <c r="I71" s="15"/>
      <c r="J71" s="70"/>
    </row>
    <row r="72" spans="1:10" ht="12" customHeight="1" thickBot="1">
      <c r="A72" s="21"/>
      <c r="B72" s="21"/>
      <c r="C72" s="21"/>
      <c r="D72" s="21"/>
      <c r="E72" s="21"/>
      <c r="F72" s="21"/>
      <c r="G72" s="21"/>
      <c r="H72" s="21"/>
    </row>
    <row r="73" spans="1:10" ht="12" customHeight="1" thickBot="1">
      <c r="A73" s="85">
        <f>A61+1</f>
        <v>6</v>
      </c>
      <c r="B73" s="36" t="s">
        <v>109</v>
      </c>
      <c r="C73" s="39"/>
      <c r="D73" s="36" t="s">
        <v>10</v>
      </c>
      <c r="E73" s="87" t="str">
        <f>IF(C73="","",VLOOKUP(C73,利用者情報入力!A:D,4,FALSE))</f>
        <v/>
      </c>
      <c r="F73" s="88"/>
      <c r="G73" s="23"/>
      <c r="H73" s="23"/>
      <c r="I73" s="23"/>
    </row>
    <row r="74" spans="1:10" ht="12" customHeight="1" thickBot="1">
      <c r="A74" s="86"/>
      <c r="B74" s="36" t="s">
        <v>117</v>
      </c>
      <c r="C74" s="38" t="str">
        <f>IF(C73="","",VLOOKUP(C73,利用者情報入力!A:D,2,FALSE))</f>
        <v/>
      </c>
      <c r="D74" s="36" t="s">
        <v>9</v>
      </c>
      <c r="E74" s="89" t="str">
        <f>IF(C73="","",IF(VLOOKUP(C73,利用者情報入力!A:D,3,FALSE)="","",VLOOKUP(C73,利用者情報入力!A:D,3,FALSE)))</f>
        <v/>
      </c>
      <c r="F74" s="90"/>
      <c r="G74" s="91"/>
      <c r="H74" s="37"/>
      <c r="I74" s="22"/>
      <c r="J74" s="55" t="s">
        <v>86</v>
      </c>
    </row>
    <row r="75" spans="1:10" ht="12" customHeight="1">
      <c r="A75" s="29" t="s">
        <v>113</v>
      </c>
      <c r="B75" s="14" t="s">
        <v>110</v>
      </c>
      <c r="C75" s="92" t="s">
        <v>11</v>
      </c>
      <c r="D75" s="93"/>
      <c r="E75" s="29" t="s">
        <v>12</v>
      </c>
      <c r="F75" s="29" t="s">
        <v>2</v>
      </c>
      <c r="G75" s="29" t="s">
        <v>13</v>
      </c>
      <c r="H75" s="14" t="s">
        <v>15</v>
      </c>
      <c r="I75" s="15"/>
      <c r="J75" s="81">
        <f>SUM(G76:G83)</f>
        <v>0</v>
      </c>
    </row>
    <row r="76" spans="1:10" ht="12" customHeight="1">
      <c r="A76" s="31" t="s">
        <v>116</v>
      </c>
      <c r="B76" s="32"/>
      <c r="C76" s="67" t="str">
        <f>IF(B76=0,"",VLOOKUP(B76,サービスコード!A:C,2,FALSE))</f>
        <v/>
      </c>
      <c r="D76" s="68"/>
      <c r="E76" s="16" t="str">
        <f>IF(B76=0,"",VLOOKUP(B76,サービスコード!A:C,3,FALSE))</f>
        <v/>
      </c>
      <c r="F76" s="32"/>
      <c r="G76" s="17" t="str">
        <f t="shared" ref="G76:G83" si="5">IF(B76=0,"",(E76*F76))</f>
        <v/>
      </c>
      <c r="H76" s="18"/>
      <c r="I76" s="15"/>
      <c r="J76" s="82"/>
    </row>
    <row r="77" spans="1:10" ht="12" customHeight="1">
      <c r="A77" s="31" t="s">
        <v>92</v>
      </c>
      <c r="B77" s="33"/>
      <c r="C77" s="67" t="str">
        <f>IF(B77=0,"",VLOOKUP(B77,サービスコード!A:C,2,FALSE))</f>
        <v/>
      </c>
      <c r="D77" s="68"/>
      <c r="E77" s="16" t="str">
        <f>IF(B77=0,"",VLOOKUP(B77,サービスコード!A:C,3,FALSE))</f>
        <v/>
      </c>
      <c r="F77" s="33"/>
      <c r="G77" s="17" t="str">
        <f t="shared" si="5"/>
        <v/>
      </c>
      <c r="H77" s="19"/>
      <c r="I77" s="15"/>
      <c r="J77" s="83" t="s">
        <v>87</v>
      </c>
    </row>
    <row r="78" spans="1:10" ht="12" customHeight="1">
      <c r="A78" s="31" t="s">
        <v>93</v>
      </c>
      <c r="B78" s="33"/>
      <c r="C78" s="67" t="str">
        <f>IF(B78=0,"",VLOOKUP(B78,サービスコード!A:C,2,FALSE))</f>
        <v/>
      </c>
      <c r="D78" s="68"/>
      <c r="E78" s="16" t="str">
        <f>IF(B78=0,"",VLOOKUP(B78,サービスコード!A:C,3,FALSE))</f>
        <v/>
      </c>
      <c r="F78" s="33"/>
      <c r="G78" s="17" t="str">
        <f t="shared" si="5"/>
        <v/>
      </c>
      <c r="H78" s="19"/>
      <c r="I78" s="15"/>
      <c r="J78" s="84"/>
    </row>
    <row r="79" spans="1:10" ht="12" customHeight="1">
      <c r="A79" s="31" t="s">
        <v>94</v>
      </c>
      <c r="B79" s="33"/>
      <c r="C79" s="67" t="str">
        <f>IF(B79=0,"",VLOOKUP(B79,サービスコード!A:C,2,FALSE))</f>
        <v/>
      </c>
      <c r="D79" s="68"/>
      <c r="E79" s="16" t="str">
        <f>IF(B79=0,"",VLOOKUP(B79,サービスコード!A:C,3,FALSE))</f>
        <v/>
      </c>
      <c r="F79" s="33"/>
      <c r="G79" s="17" t="str">
        <f t="shared" si="5"/>
        <v/>
      </c>
      <c r="H79" s="19"/>
      <c r="I79" s="15"/>
      <c r="J79" s="81" t="str">
        <f>IF(E73="","0 ",J75*E73)</f>
        <v xml:space="preserve">0 </v>
      </c>
    </row>
    <row r="80" spans="1:10" ht="12" customHeight="1">
      <c r="A80" s="31" t="s">
        <v>95</v>
      </c>
      <c r="B80" s="33"/>
      <c r="C80" s="67" t="str">
        <f>IF(B80=0,"",VLOOKUP(B80,サービスコード!A:C,2,FALSE))</f>
        <v/>
      </c>
      <c r="D80" s="68"/>
      <c r="E80" s="16" t="str">
        <f>IF(B80=0,"",VLOOKUP(B80,サービスコード!A:C,3,FALSE))</f>
        <v/>
      </c>
      <c r="F80" s="33"/>
      <c r="G80" s="17" t="str">
        <f t="shared" si="5"/>
        <v/>
      </c>
      <c r="H80" s="19"/>
      <c r="I80" s="15"/>
      <c r="J80" s="82"/>
    </row>
    <row r="81" spans="1:10" ht="12" customHeight="1" thickBot="1">
      <c r="A81" s="31" t="s">
        <v>96</v>
      </c>
      <c r="B81" s="33"/>
      <c r="C81" s="67" t="str">
        <f>IF(B81=0,"",VLOOKUP(B81,サービスコード!A:C,2,FALSE))</f>
        <v/>
      </c>
      <c r="D81" s="68"/>
      <c r="E81" s="16" t="str">
        <f>IF(B81=0,"",VLOOKUP(B81,サービスコード!A:C,3,FALSE))</f>
        <v/>
      </c>
      <c r="F81" s="33"/>
      <c r="G81" s="17" t="str">
        <f t="shared" si="5"/>
        <v/>
      </c>
      <c r="H81" s="19"/>
      <c r="I81" s="15"/>
      <c r="J81" s="56" t="s">
        <v>4</v>
      </c>
    </row>
    <row r="82" spans="1:10" ht="12" customHeight="1">
      <c r="A82" s="31" t="s">
        <v>97</v>
      </c>
      <c r="B82" s="33"/>
      <c r="C82" s="67" t="str">
        <f>IF(B82=0,"",VLOOKUP(B82,サービスコード!A:C,2,FALSE))</f>
        <v/>
      </c>
      <c r="D82" s="68"/>
      <c r="E82" s="16" t="str">
        <f>IF(B82=0,"",VLOOKUP(B82,サービスコード!A:C,3,FALSE))</f>
        <v/>
      </c>
      <c r="F82" s="33"/>
      <c r="G82" s="17" t="str">
        <f t="shared" si="5"/>
        <v/>
      </c>
      <c r="H82" s="19"/>
      <c r="I82" s="15"/>
      <c r="J82" s="69">
        <f>J75-J79</f>
        <v>0</v>
      </c>
    </row>
    <row r="83" spans="1:10" ht="12" customHeight="1" thickBot="1">
      <c r="A83" s="31" t="s">
        <v>98</v>
      </c>
      <c r="B83" s="34"/>
      <c r="C83" s="67" t="str">
        <f>IF(B83=0,"",VLOOKUP(B83,サービスコード!A:C,2,FALSE))</f>
        <v/>
      </c>
      <c r="D83" s="68"/>
      <c r="E83" s="16" t="str">
        <f>IF(B83=0,"",VLOOKUP(B83,サービスコード!A:C,3,FALSE))</f>
        <v/>
      </c>
      <c r="F83" s="34"/>
      <c r="G83" s="17" t="str">
        <f t="shared" si="5"/>
        <v/>
      </c>
      <c r="H83" s="20"/>
      <c r="I83" s="15"/>
      <c r="J83" s="70"/>
    </row>
    <row r="84" spans="1:10" ht="12" customHeight="1" thickBot="1">
      <c r="A84" s="21"/>
      <c r="B84" s="21"/>
      <c r="C84" s="21"/>
      <c r="D84" s="21"/>
      <c r="E84" s="21"/>
      <c r="F84" s="21"/>
      <c r="G84" s="21"/>
      <c r="H84" s="21"/>
    </row>
    <row r="85" spans="1:10" ht="12" customHeight="1" thickBot="1">
      <c r="A85" s="85">
        <f>A73+1</f>
        <v>7</v>
      </c>
      <c r="B85" s="36" t="s">
        <v>111</v>
      </c>
      <c r="C85" s="39"/>
      <c r="D85" s="36" t="s">
        <v>10</v>
      </c>
      <c r="E85" s="87" t="str">
        <f>IF(C85="","",VLOOKUP(C85,利用者情報入力!A:D,4,FALSE))</f>
        <v/>
      </c>
      <c r="F85" s="88"/>
      <c r="G85" s="23"/>
      <c r="H85" s="23"/>
      <c r="I85" s="23"/>
    </row>
    <row r="86" spans="1:10" ht="12" customHeight="1" thickBot="1">
      <c r="A86" s="86"/>
      <c r="B86" s="36" t="s">
        <v>112</v>
      </c>
      <c r="C86" s="38" t="str">
        <f>IF(C85="","",VLOOKUP(C85,利用者情報入力!A:D,2,FALSE))</f>
        <v/>
      </c>
      <c r="D86" s="36" t="s">
        <v>9</v>
      </c>
      <c r="E86" s="89" t="str">
        <f>IF(C85="","",IF(VLOOKUP(C85,利用者情報入力!A:D,3,FALSE)="","",VLOOKUP(C85,利用者情報入力!A:D,3,FALSE)))</f>
        <v/>
      </c>
      <c r="F86" s="90"/>
      <c r="G86" s="91"/>
      <c r="H86" s="37"/>
      <c r="I86" s="22"/>
      <c r="J86" s="55" t="s">
        <v>86</v>
      </c>
    </row>
    <row r="87" spans="1:10" ht="12" customHeight="1">
      <c r="A87" s="29" t="s">
        <v>123</v>
      </c>
      <c r="B87" s="14" t="s">
        <v>3</v>
      </c>
      <c r="C87" s="92" t="s">
        <v>11</v>
      </c>
      <c r="D87" s="93"/>
      <c r="E87" s="29" t="s">
        <v>12</v>
      </c>
      <c r="F87" s="29" t="s">
        <v>2</v>
      </c>
      <c r="G87" s="29" t="s">
        <v>13</v>
      </c>
      <c r="H87" s="14" t="s">
        <v>15</v>
      </c>
      <c r="I87" s="15"/>
      <c r="J87" s="81">
        <f>SUM(G88:G95)</f>
        <v>0</v>
      </c>
    </row>
    <row r="88" spans="1:10" ht="12" customHeight="1">
      <c r="A88" s="31" t="s">
        <v>108</v>
      </c>
      <c r="B88" s="32"/>
      <c r="C88" s="67" t="str">
        <f>IF(B88=0,"",VLOOKUP(B88,サービスコード!A:C,2,FALSE))</f>
        <v/>
      </c>
      <c r="D88" s="68"/>
      <c r="E88" s="16" t="str">
        <f>IF(B88=0,"",VLOOKUP(B88,サービスコード!A:C,3,FALSE))</f>
        <v/>
      </c>
      <c r="F88" s="32"/>
      <c r="G88" s="17" t="str">
        <f t="shared" ref="G88:G95" si="6">IF(B88=0,"",(E88*F88))</f>
        <v/>
      </c>
      <c r="H88" s="18"/>
      <c r="I88" s="15"/>
      <c r="J88" s="82"/>
    </row>
    <row r="89" spans="1:10" ht="12" customHeight="1">
      <c r="A89" s="31" t="s">
        <v>92</v>
      </c>
      <c r="B89" s="33"/>
      <c r="C89" s="67" t="str">
        <f>IF(B89=0,"",VLOOKUP(B89,サービスコード!A:C,2,FALSE))</f>
        <v/>
      </c>
      <c r="D89" s="68"/>
      <c r="E89" s="16" t="str">
        <f>IF(B89=0,"",VLOOKUP(B89,サービスコード!A:C,3,FALSE))</f>
        <v/>
      </c>
      <c r="F89" s="33"/>
      <c r="G89" s="17" t="str">
        <f t="shared" si="6"/>
        <v/>
      </c>
      <c r="H89" s="19"/>
      <c r="I89" s="15"/>
      <c r="J89" s="83" t="s">
        <v>87</v>
      </c>
    </row>
    <row r="90" spans="1:10" ht="12" customHeight="1">
      <c r="A90" s="31" t="s">
        <v>93</v>
      </c>
      <c r="B90" s="33"/>
      <c r="C90" s="67" t="str">
        <f>IF(B90=0,"",VLOOKUP(B90,サービスコード!A:C,2,FALSE))</f>
        <v/>
      </c>
      <c r="D90" s="68"/>
      <c r="E90" s="16" t="str">
        <f>IF(B90=0,"",VLOOKUP(B90,サービスコード!A:C,3,FALSE))</f>
        <v/>
      </c>
      <c r="F90" s="33"/>
      <c r="G90" s="17" t="str">
        <f t="shared" si="6"/>
        <v/>
      </c>
      <c r="H90" s="19"/>
      <c r="I90" s="15"/>
      <c r="J90" s="84"/>
    </row>
    <row r="91" spans="1:10" ht="12" customHeight="1">
      <c r="A91" s="31" t="s">
        <v>94</v>
      </c>
      <c r="B91" s="33"/>
      <c r="C91" s="67" t="str">
        <f>IF(B91=0,"",VLOOKUP(B91,サービスコード!A:C,2,FALSE))</f>
        <v/>
      </c>
      <c r="D91" s="68"/>
      <c r="E91" s="16" t="str">
        <f>IF(B91=0,"",VLOOKUP(B91,サービスコード!A:C,3,FALSE))</f>
        <v/>
      </c>
      <c r="F91" s="33"/>
      <c r="G91" s="17" t="str">
        <f t="shared" si="6"/>
        <v/>
      </c>
      <c r="H91" s="19"/>
      <c r="I91" s="15"/>
      <c r="J91" s="81" t="str">
        <f>IF(E85="","0 ",J87*E85)</f>
        <v xml:space="preserve">0 </v>
      </c>
    </row>
    <row r="92" spans="1:10" ht="12" customHeight="1">
      <c r="A92" s="31" t="s">
        <v>95</v>
      </c>
      <c r="B92" s="33"/>
      <c r="C92" s="67" t="str">
        <f>IF(B92=0,"",VLOOKUP(B92,サービスコード!A:C,2,FALSE))</f>
        <v/>
      </c>
      <c r="D92" s="68"/>
      <c r="E92" s="16" t="str">
        <f>IF(B92=0,"",VLOOKUP(B92,サービスコード!A:C,3,FALSE))</f>
        <v/>
      </c>
      <c r="F92" s="33"/>
      <c r="G92" s="17" t="str">
        <f t="shared" si="6"/>
        <v/>
      </c>
      <c r="H92" s="19"/>
      <c r="I92" s="15"/>
      <c r="J92" s="82"/>
    </row>
    <row r="93" spans="1:10" ht="12" customHeight="1" thickBot="1">
      <c r="A93" s="31" t="s">
        <v>96</v>
      </c>
      <c r="B93" s="33"/>
      <c r="C93" s="67" t="str">
        <f>IF(B93=0,"",VLOOKUP(B93,サービスコード!A:C,2,FALSE))</f>
        <v/>
      </c>
      <c r="D93" s="68"/>
      <c r="E93" s="16" t="str">
        <f>IF(B93=0,"",VLOOKUP(B93,サービスコード!A:C,3,FALSE))</f>
        <v/>
      </c>
      <c r="F93" s="33"/>
      <c r="G93" s="17" t="str">
        <f t="shared" si="6"/>
        <v/>
      </c>
      <c r="H93" s="19"/>
      <c r="I93" s="15"/>
      <c r="J93" s="56" t="s">
        <v>4</v>
      </c>
    </row>
    <row r="94" spans="1:10" ht="12" customHeight="1">
      <c r="A94" s="31" t="s">
        <v>97</v>
      </c>
      <c r="B94" s="33"/>
      <c r="C94" s="67" t="str">
        <f>IF(B94=0,"",VLOOKUP(B94,サービスコード!A:C,2,FALSE))</f>
        <v/>
      </c>
      <c r="D94" s="68"/>
      <c r="E94" s="16" t="str">
        <f>IF(B94=0,"",VLOOKUP(B94,サービスコード!A:C,3,FALSE))</f>
        <v/>
      </c>
      <c r="F94" s="33"/>
      <c r="G94" s="17" t="str">
        <f t="shared" si="6"/>
        <v/>
      </c>
      <c r="H94" s="19"/>
      <c r="I94" s="15"/>
      <c r="J94" s="69">
        <f>J87-J91</f>
        <v>0</v>
      </c>
    </row>
    <row r="95" spans="1:10" ht="12" customHeight="1" thickBot="1">
      <c r="A95" s="31" t="s">
        <v>98</v>
      </c>
      <c r="B95" s="34"/>
      <c r="C95" s="67" t="str">
        <f>IF(B95=0,"",VLOOKUP(B95,サービスコード!A:C,2,FALSE))</f>
        <v/>
      </c>
      <c r="D95" s="68"/>
      <c r="E95" s="16" t="str">
        <f>IF(B95=0,"",VLOOKUP(B95,サービスコード!A:C,3,FALSE))</f>
        <v/>
      </c>
      <c r="F95" s="34"/>
      <c r="G95" s="17" t="str">
        <f t="shared" si="6"/>
        <v/>
      </c>
      <c r="H95" s="20"/>
      <c r="I95" s="15"/>
      <c r="J95" s="70"/>
    </row>
    <row r="96" spans="1:10" ht="12" customHeight="1" thickBot="1">
      <c r="A96" s="21"/>
      <c r="B96" s="21"/>
      <c r="C96" s="21"/>
      <c r="D96" s="21"/>
      <c r="E96" s="21"/>
      <c r="F96" s="21"/>
      <c r="G96" s="21"/>
      <c r="H96" s="21"/>
    </row>
    <row r="97" spans="1:10" ht="12" customHeight="1" thickBot="1">
      <c r="A97" s="85">
        <f>A85+1</f>
        <v>8</v>
      </c>
      <c r="B97" s="36" t="s">
        <v>109</v>
      </c>
      <c r="C97" s="39"/>
      <c r="D97" s="36" t="s">
        <v>10</v>
      </c>
      <c r="E97" s="87" t="str">
        <f>IF(C97="","",VLOOKUP(C97,利用者情報入力!A:D,4,FALSE))</f>
        <v/>
      </c>
      <c r="F97" s="88"/>
      <c r="G97" s="23"/>
      <c r="H97" s="23"/>
      <c r="I97" s="23"/>
    </row>
    <row r="98" spans="1:10" ht="12" customHeight="1" thickBot="1">
      <c r="A98" s="86"/>
      <c r="B98" s="36" t="s">
        <v>112</v>
      </c>
      <c r="C98" s="38" t="str">
        <f>IF(C97="","",VLOOKUP(C97,利用者情報入力!A:D,2,FALSE))</f>
        <v/>
      </c>
      <c r="D98" s="36" t="s">
        <v>9</v>
      </c>
      <c r="E98" s="89" t="str">
        <f>IF(C97="","",IF(VLOOKUP(C97,利用者情報入力!A:D,3,FALSE)="","",VLOOKUP(C97,利用者情報入力!A:D,3,FALSE)))</f>
        <v/>
      </c>
      <c r="F98" s="90"/>
      <c r="G98" s="91"/>
      <c r="H98" s="37"/>
      <c r="I98" s="22"/>
      <c r="J98" s="55" t="s">
        <v>86</v>
      </c>
    </row>
    <row r="99" spans="1:10" ht="12" customHeight="1">
      <c r="A99" s="29" t="s">
        <v>113</v>
      </c>
      <c r="B99" s="14" t="s">
        <v>3</v>
      </c>
      <c r="C99" s="92" t="s">
        <v>11</v>
      </c>
      <c r="D99" s="93"/>
      <c r="E99" s="29" t="s">
        <v>12</v>
      </c>
      <c r="F99" s="29" t="s">
        <v>2</v>
      </c>
      <c r="G99" s="29" t="s">
        <v>13</v>
      </c>
      <c r="H99" s="14" t="s">
        <v>15</v>
      </c>
      <c r="I99" s="15"/>
      <c r="J99" s="81">
        <f>SUM(G100:G107)</f>
        <v>0</v>
      </c>
    </row>
    <row r="100" spans="1:10" ht="12" customHeight="1">
      <c r="A100" s="31" t="s">
        <v>108</v>
      </c>
      <c r="B100" s="32"/>
      <c r="C100" s="67" t="str">
        <f>IF(B100=0,"",VLOOKUP(B100,サービスコード!A:C,2,FALSE))</f>
        <v/>
      </c>
      <c r="D100" s="68"/>
      <c r="E100" s="16" t="str">
        <f>IF(B100=0,"",VLOOKUP(B100,サービスコード!A:C,3,FALSE))</f>
        <v/>
      </c>
      <c r="F100" s="32"/>
      <c r="G100" s="17" t="str">
        <f t="shared" ref="G100:G107" si="7">IF(B100=0,"",(E100*F100))</f>
        <v/>
      </c>
      <c r="H100" s="18"/>
      <c r="I100" s="15"/>
      <c r="J100" s="82"/>
    </row>
    <row r="101" spans="1:10" ht="12" customHeight="1">
      <c r="A101" s="31" t="s">
        <v>92</v>
      </c>
      <c r="B101" s="33"/>
      <c r="C101" s="67" t="str">
        <f>IF(B101=0,"",VLOOKUP(B101,サービスコード!A:C,2,FALSE))</f>
        <v/>
      </c>
      <c r="D101" s="68"/>
      <c r="E101" s="16" t="str">
        <f>IF(B101=0,"",VLOOKUP(B101,サービスコード!A:C,3,FALSE))</f>
        <v/>
      </c>
      <c r="F101" s="33"/>
      <c r="G101" s="17" t="str">
        <f t="shared" si="7"/>
        <v/>
      </c>
      <c r="H101" s="19"/>
      <c r="I101" s="15"/>
      <c r="J101" s="83" t="s">
        <v>87</v>
      </c>
    </row>
    <row r="102" spans="1:10" ht="12" customHeight="1">
      <c r="A102" s="31" t="s">
        <v>93</v>
      </c>
      <c r="B102" s="33"/>
      <c r="C102" s="67" t="str">
        <f>IF(B102=0,"",VLOOKUP(B102,サービスコード!A:C,2,FALSE))</f>
        <v/>
      </c>
      <c r="D102" s="68"/>
      <c r="E102" s="16" t="str">
        <f>IF(B102=0,"",VLOOKUP(B102,サービスコード!A:C,3,FALSE))</f>
        <v/>
      </c>
      <c r="F102" s="33"/>
      <c r="G102" s="17" t="str">
        <f t="shared" si="7"/>
        <v/>
      </c>
      <c r="H102" s="19"/>
      <c r="I102" s="15"/>
      <c r="J102" s="84"/>
    </row>
    <row r="103" spans="1:10" ht="12" customHeight="1">
      <c r="A103" s="31" t="s">
        <v>94</v>
      </c>
      <c r="B103" s="33"/>
      <c r="C103" s="67" t="str">
        <f>IF(B103=0,"",VLOOKUP(B103,サービスコード!A:C,2,FALSE))</f>
        <v/>
      </c>
      <c r="D103" s="68"/>
      <c r="E103" s="16" t="str">
        <f>IF(B103=0,"",VLOOKUP(B103,サービスコード!A:C,3,FALSE))</f>
        <v/>
      </c>
      <c r="F103" s="33"/>
      <c r="G103" s="17" t="str">
        <f t="shared" si="7"/>
        <v/>
      </c>
      <c r="H103" s="19"/>
      <c r="I103" s="15"/>
      <c r="J103" s="81" t="str">
        <f>IF(E97="","0 ",J99*E97)</f>
        <v xml:space="preserve">0 </v>
      </c>
    </row>
    <row r="104" spans="1:10" ht="12" customHeight="1">
      <c r="A104" s="31" t="s">
        <v>95</v>
      </c>
      <c r="B104" s="33"/>
      <c r="C104" s="67" t="str">
        <f>IF(B104=0,"",VLOOKUP(B104,サービスコード!A:C,2,FALSE))</f>
        <v/>
      </c>
      <c r="D104" s="68"/>
      <c r="E104" s="16" t="str">
        <f>IF(B104=0,"",VLOOKUP(B104,サービスコード!A:C,3,FALSE))</f>
        <v/>
      </c>
      <c r="F104" s="33"/>
      <c r="G104" s="17" t="str">
        <f t="shared" si="7"/>
        <v/>
      </c>
      <c r="H104" s="19"/>
      <c r="I104" s="15"/>
      <c r="J104" s="82"/>
    </row>
    <row r="105" spans="1:10" ht="12" customHeight="1" thickBot="1">
      <c r="A105" s="31" t="s">
        <v>96</v>
      </c>
      <c r="B105" s="33"/>
      <c r="C105" s="67" t="str">
        <f>IF(B105=0,"",VLOOKUP(B105,サービスコード!A:C,2,FALSE))</f>
        <v/>
      </c>
      <c r="D105" s="68"/>
      <c r="E105" s="16" t="str">
        <f>IF(B105=0,"",VLOOKUP(B105,サービスコード!A:C,3,FALSE))</f>
        <v/>
      </c>
      <c r="F105" s="33"/>
      <c r="G105" s="17" t="str">
        <f t="shared" si="7"/>
        <v/>
      </c>
      <c r="H105" s="19"/>
      <c r="I105" s="15"/>
      <c r="J105" s="56" t="s">
        <v>4</v>
      </c>
    </row>
    <row r="106" spans="1:10" ht="12" customHeight="1">
      <c r="A106" s="31" t="s">
        <v>97</v>
      </c>
      <c r="B106" s="33"/>
      <c r="C106" s="67" t="str">
        <f>IF(B106=0,"",VLOOKUP(B106,サービスコード!A:C,2,FALSE))</f>
        <v/>
      </c>
      <c r="D106" s="68"/>
      <c r="E106" s="16" t="str">
        <f>IF(B106=0,"",VLOOKUP(B106,サービスコード!A:C,3,FALSE))</f>
        <v/>
      </c>
      <c r="F106" s="33"/>
      <c r="G106" s="17" t="str">
        <f t="shared" si="7"/>
        <v/>
      </c>
      <c r="H106" s="19"/>
      <c r="I106" s="15"/>
      <c r="J106" s="69">
        <f>J99-J103</f>
        <v>0</v>
      </c>
    </row>
    <row r="107" spans="1:10" ht="12" customHeight="1" thickBot="1">
      <c r="A107" s="31" t="s">
        <v>98</v>
      </c>
      <c r="B107" s="34"/>
      <c r="C107" s="67" t="str">
        <f>IF(B107=0,"",VLOOKUP(B107,サービスコード!A:C,2,FALSE))</f>
        <v/>
      </c>
      <c r="D107" s="68"/>
      <c r="E107" s="16" t="str">
        <f>IF(B107=0,"",VLOOKUP(B107,サービスコード!A:C,3,FALSE))</f>
        <v/>
      </c>
      <c r="F107" s="34"/>
      <c r="G107" s="17" t="str">
        <f t="shared" si="7"/>
        <v/>
      </c>
      <c r="H107" s="20"/>
      <c r="I107" s="15"/>
      <c r="J107" s="70"/>
    </row>
    <row r="108" spans="1:10" ht="12" customHeight="1" thickBot="1">
      <c r="A108" s="21"/>
      <c r="B108" s="21"/>
      <c r="C108" s="21"/>
      <c r="D108" s="21"/>
      <c r="E108" s="21"/>
      <c r="F108" s="21"/>
      <c r="G108" s="21"/>
      <c r="H108" s="21"/>
    </row>
    <row r="109" spans="1:10" ht="12" customHeight="1" thickBot="1">
      <c r="A109" s="85">
        <f>A97+1</f>
        <v>9</v>
      </c>
      <c r="B109" s="36" t="s">
        <v>111</v>
      </c>
      <c r="C109" s="39"/>
      <c r="D109" s="36" t="s">
        <v>10</v>
      </c>
      <c r="E109" s="87" t="str">
        <f>IF(C109="","",VLOOKUP(C109,利用者情報入力!A:D,4,FALSE))</f>
        <v/>
      </c>
      <c r="F109" s="88"/>
      <c r="G109" s="23"/>
      <c r="H109" s="23"/>
      <c r="I109" s="23"/>
    </row>
    <row r="110" spans="1:10" ht="12" customHeight="1" thickBot="1">
      <c r="A110" s="86"/>
      <c r="B110" s="36" t="s">
        <v>117</v>
      </c>
      <c r="C110" s="38" t="str">
        <f>IF(C109="","",VLOOKUP(C109,利用者情報入力!A:D,2,FALSE))</f>
        <v/>
      </c>
      <c r="D110" s="36" t="s">
        <v>9</v>
      </c>
      <c r="E110" s="89" t="str">
        <f>IF(C109="","",IF(VLOOKUP(C109,利用者情報入力!A:D,3,FALSE)="","",VLOOKUP(C109,利用者情報入力!A:D,3,FALSE)))</f>
        <v/>
      </c>
      <c r="F110" s="90"/>
      <c r="G110" s="91"/>
      <c r="H110" s="37"/>
      <c r="I110" s="22"/>
      <c r="J110" s="55" t="s">
        <v>86</v>
      </c>
    </row>
    <row r="111" spans="1:10" ht="12" customHeight="1">
      <c r="A111" s="29" t="s">
        <v>113</v>
      </c>
      <c r="B111" s="14" t="s">
        <v>110</v>
      </c>
      <c r="C111" s="92" t="s">
        <v>11</v>
      </c>
      <c r="D111" s="93"/>
      <c r="E111" s="29" t="s">
        <v>12</v>
      </c>
      <c r="F111" s="29" t="s">
        <v>2</v>
      </c>
      <c r="G111" s="29" t="s">
        <v>13</v>
      </c>
      <c r="H111" s="14" t="s">
        <v>15</v>
      </c>
      <c r="I111" s="15"/>
      <c r="J111" s="81">
        <f>SUM(G112:G119)</f>
        <v>0</v>
      </c>
    </row>
    <row r="112" spans="1:10" ht="12" customHeight="1">
      <c r="A112" s="31" t="s">
        <v>108</v>
      </c>
      <c r="B112" s="32"/>
      <c r="C112" s="67" t="str">
        <f>IF(B112=0,"",VLOOKUP(B112,サービスコード!A:C,2,FALSE))</f>
        <v/>
      </c>
      <c r="D112" s="68"/>
      <c r="E112" s="16" t="str">
        <f>IF(B112=0,"",VLOOKUP(B112,サービスコード!A:C,3,FALSE))</f>
        <v/>
      </c>
      <c r="F112" s="32"/>
      <c r="G112" s="17" t="str">
        <f t="shared" ref="G112:G119" si="8">IF(B112=0,"",(E112*F112))</f>
        <v/>
      </c>
      <c r="H112" s="18"/>
      <c r="I112" s="15"/>
      <c r="J112" s="82"/>
    </row>
    <row r="113" spans="1:10" ht="12" customHeight="1">
      <c r="A113" s="31" t="s">
        <v>92</v>
      </c>
      <c r="B113" s="33"/>
      <c r="C113" s="67" t="str">
        <f>IF(B113=0,"",VLOOKUP(B113,サービスコード!A:C,2,FALSE))</f>
        <v/>
      </c>
      <c r="D113" s="68"/>
      <c r="E113" s="16" t="str">
        <f>IF(B113=0,"",VLOOKUP(B113,サービスコード!A:C,3,FALSE))</f>
        <v/>
      </c>
      <c r="F113" s="33"/>
      <c r="G113" s="17" t="str">
        <f t="shared" si="8"/>
        <v/>
      </c>
      <c r="H113" s="19"/>
      <c r="I113" s="15"/>
      <c r="J113" s="83" t="s">
        <v>87</v>
      </c>
    </row>
    <row r="114" spans="1:10" ht="12" customHeight="1">
      <c r="A114" s="31" t="s">
        <v>93</v>
      </c>
      <c r="B114" s="33"/>
      <c r="C114" s="67" t="str">
        <f>IF(B114=0,"",VLOOKUP(B114,サービスコード!A:C,2,FALSE))</f>
        <v/>
      </c>
      <c r="D114" s="68"/>
      <c r="E114" s="16" t="str">
        <f>IF(B114=0,"",VLOOKUP(B114,サービスコード!A:C,3,FALSE))</f>
        <v/>
      </c>
      <c r="F114" s="33"/>
      <c r="G114" s="17" t="str">
        <f t="shared" si="8"/>
        <v/>
      </c>
      <c r="H114" s="19"/>
      <c r="I114" s="15"/>
      <c r="J114" s="84"/>
    </row>
    <row r="115" spans="1:10" ht="12" customHeight="1">
      <c r="A115" s="31" t="s">
        <v>94</v>
      </c>
      <c r="B115" s="33"/>
      <c r="C115" s="67" t="str">
        <f>IF(B115=0,"",VLOOKUP(B115,サービスコード!A:C,2,FALSE))</f>
        <v/>
      </c>
      <c r="D115" s="68"/>
      <c r="E115" s="16" t="str">
        <f>IF(B115=0,"",VLOOKUP(B115,サービスコード!A:C,3,FALSE))</f>
        <v/>
      </c>
      <c r="F115" s="33"/>
      <c r="G115" s="17" t="str">
        <f t="shared" si="8"/>
        <v/>
      </c>
      <c r="H115" s="19"/>
      <c r="I115" s="15"/>
      <c r="J115" s="81" t="str">
        <f>IF(E109="","0 ",J111*E109)</f>
        <v xml:space="preserve">0 </v>
      </c>
    </row>
    <row r="116" spans="1:10" ht="12" customHeight="1">
      <c r="A116" s="31" t="s">
        <v>95</v>
      </c>
      <c r="B116" s="33"/>
      <c r="C116" s="67" t="str">
        <f>IF(B116=0,"",VLOOKUP(B116,サービスコード!A:C,2,FALSE))</f>
        <v/>
      </c>
      <c r="D116" s="68"/>
      <c r="E116" s="16" t="str">
        <f>IF(B116=0,"",VLOOKUP(B116,サービスコード!A:C,3,FALSE))</f>
        <v/>
      </c>
      <c r="F116" s="33"/>
      <c r="G116" s="17" t="str">
        <f t="shared" si="8"/>
        <v/>
      </c>
      <c r="H116" s="19"/>
      <c r="I116" s="15"/>
      <c r="J116" s="82"/>
    </row>
    <row r="117" spans="1:10" ht="12" customHeight="1" thickBot="1">
      <c r="A117" s="31" t="s">
        <v>96</v>
      </c>
      <c r="B117" s="33"/>
      <c r="C117" s="67" t="str">
        <f>IF(B117=0,"",VLOOKUP(B117,サービスコード!A:C,2,FALSE))</f>
        <v/>
      </c>
      <c r="D117" s="68"/>
      <c r="E117" s="16" t="str">
        <f>IF(B117=0,"",VLOOKUP(B117,サービスコード!A:C,3,FALSE))</f>
        <v/>
      </c>
      <c r="F117" s="33"/>
      <c r="G117" s="17" t="str">
        <f t="shared" si="8"/>
        <v/>
      </c>
      <c r="H117" s="19"/>
      <c r="I117" s="15"/>
      <c r="J117" s="56" t="s">
        <v>4</v>
      </c>
    </row>
    <row r="118" spans="1:10" ht="12" customHeight="1">
      <c r="A118" s="31" t="s">
        <v>97</v>
      </c>
      <c r="B118" s="33"/>
      <c r="C118" s="67" t="str">
        <f>IF(B118=0,"",VLOOKUP(B118,サービスコード!A:C,2,FALSE))</f>
        <v/>
      </c>
      <c r="D118" s="68"/>
      <c r="E118" s="16" t="str">
        <f>IF(B118=0,"",VLOOKUP(B118,サービスコード!A:C,3,FALSE))</f>
        <v/>
      </c>
      <c r="F118" s="33"/>
      <c r="G118" s="17" t="str">
        <f t="shared" si="8"/>
        <v/>
      </c>
      <c r="H118" s="19"/>
      <c r="I118" s="15"/>
      <c r="J118" s="69">
        <f>J111-J115</f>
        <v>0</v>
      </c>
    </row>
    <row r="119" spans="1:10" ht="12" customHeight="1" thickBot="1">
      <c r="A119" s="31" t="s">
        <v>98</v>
      </c>
      <c r="B119" s="34"/>
      <c r="C119" s="67" t="str">
        <f>IF(B119=0,"",VLOOKUP(B119,サービスコード!A:C,2,FALSE))</f>
        <v/>
      </c>
      <c r="D119" s="68"/>
      <c r="E119" s="16" t="str">
        <f>IF(B119=0,"",VLOOKUP(B119,サービスコード!A:C,3,FALSE))</f>
        <v/>
      </c>
      <c r="F119" s="34"/>
      <c r="G119" s="17" t="str">
        <f t="shared" si="8"/>
        <v/>
      </c>
      <c r="H119" s="20"/>
      <c r="I119" s="15"/>
      <c r="J119" s="70"/>
    </row>
    <row r="120" spans="1:10" ht="12" customHeight="1" thickBot="1">
      <c r="A120" s="21"/>
      <c r="B120" s="21"/>
      <c r="C120" s="21"/>
      <c r="D120" s="21"/>
      <c r="E120" s="21"/>
      <c r="F120" s="21"/>
      <c r="G120" s="21"/>
      <c r="H120" s="21"/>
    </row>
    <row r="121" spans="1:10" ht="12" customHeight="1" thickBot="1">
      <c r="A121" s="85">
        <f>A109+1</f>
        <v>10</v>
      </c>
      <c r="B121" s="36" t="s">
        <v>111</v>
      </c>
      <c r="C121" s="39"/>
      <c r="D121" s="36" t="s">
        <v>10</v>
      </c>
      <c r="E121" s="87" t="str">
        <f>IF(C121="","",VLOOKUP(C121,利用者情報入力!A:D,4,FALSE))</f>
        <v/>
      </c>
      <c r="F121" s="88"/>
      <c r="G121" s="23"/>
      <c r="H121" s="23"/>
      <c r="I121" s="23"/>
    </row>
    <row r="122" spans="1:10" ht="12" customHeight="1" thickBot="1">
      <c r="A122" s="86"/>
      <c r="B122" s="36" t="s">
        <v>112</v>
      </c>
      <c r="C122" s="38" t="str">
        <f>IF(C121="","",VLOOKUP(C121,利用者情報入力!A:D,2,FALSE))</f>
        <v/>
      </c>
      <c r="D122" s="36" t="s">
        <v>9</v>
      </c>
      <c r="E122" s="89" t="str">
        <f>IF(C121="","",IF(VLOOKUP(C121,利用者情報入力!A:D,3,FALSE)="","",VLOOKUP(C121,利用者情報入力!A:D,3,FALSE)))</f>
        <v/>
      </c>
      <c r="F122" s="90"/>
      <c r="G122" s="91"/>
      <c r="H122" s="37"/>
      <c r="I122" s="22"/>
      <c r="J122" s="55" t="s">
        <v>86</v>
      </c>
    </row>
    <row r="123" spans="1:10" ht="12" customHeight="1">
      <c r="A123" s="29" t="s">
        <v>14</v>
      </c>
      <c r="B123" s="14" t="s">
        <v>110</v>
      </c>
      <c r="C123" s="92" t="s">
        <v>11</v>
      </c>
      <c r="D123" s="93"/>
      <c r="E123" s="29" t="s">
        <v>12</v>
      </c>
      <c r="F123" s="29" t="s">
        <v>2</v>
      </c>
      <c r="G123" s="29" t="s">
        <v>13</v>
      </c>
      <c r="H123" s="14" t="s">
        <v>15</v>
      </c>
      <c r="I123" s="15"/>
      <c r="J123" s="81">
        <f>SUM(G124:G131)</f>
        <v>0</v>
      </c>
    </row>
    <row r="124" spans="1:10" ht="12" customHeight="1">
      <c r="A124" s="31" t="s">
        <v>116</v>
      </c>
      <c r="B124" s="32"/>
      <c r="C124" s="67" t="str">
        <f>IF(B124=0,"",VLOOKUP(B124,サービスコード!A:C,2,FALSE))</f>
        <v/>
      </c>
      <c r="D124" s="68"/>
      <c r="E124" s="16" t="str">
        <f>IF(B124=0,"",VLOOKUP(B124,サービスコード!A:C,3,FALSE))</f>
        <v/>
      </c>
      <c r="F124" s="32"/>
      <c r="G124" s="17" t="str">
        <f t="shared" ref="G124:G131" si="9">IF(B124=0,"",(E124*F124))</f>
        <v/>
      </c>
      <c r="H124" s="18"/>
      <c r="I124" s="15"/>
      <c r="J124" s="82"/>
    </row>
    <row r="125" spans="1:10" ht="12" customHeight="1">
      <c r="A125" s="31" t="s">
        <v>92</v>
      </c>
      <c r="B125" s="33"/>
      <c r="C125" s="67" t="str">
        <f>IF(B125=0,"",VLOOKUP(B125,サービスコード!A:C,2,FALSE))</f>
        <v/>
      </c>
      <c r="D125" s="68"/>
      <c r="E125" s="16" t="str">
        <f>IF(B125=0,"",VLOOKUP(B125,サービスコード!A:C,3,FALSE))</f>
        <v/>
      </c>
      <c r="F125" s="33"/>
      <c r="G125" s="17" t="str">
        <f t="shared" si="9"/>
        <v/>
      </c>
      <c r="H125" s="19"/>
      <c r="I125" s="15"/>
      <c r="J125" s="83" t="s">
        <v>87</v>
      </c>
    </row>
    <row r="126" spans="1:10" ht="12" customHeight="1">
      <c r="A126" s="31" t="s">
        <v>93</v>
      </c>
      <c r="B126" s="33"/>
      <c r="C126" s="67" t="str">
        <f>IF(B126=0,"",VLOOKUP(B126,サービスコード!A:C,2,FALSE))</f>
        <v/>
      </c>
      <c r="D126" s="68"/>
      <c r="E126" s="16" t="str">
        <f>IF(B126=0,"",VLOOKUP(B126,サービスコード!A:C,3,FALSE))</f>
        <v/>
      </c>
      <c r="F126" s="33"/>
      <c r="G126" s="17" t="str">
        <f t="shared" si="9"/>
        <v/>
      </c>
      <c r="H126" s="19"/>
      <c r="I126" s="15"/>
      <c r="J126" s="84"/>
    </row>
    <row r="127" spans="1:10" ht="12" customHeight="1">
      <c r="A127" s="31" t="s">
        <v>94</v>
      </c>
      <c r="B127" s="33"/>
      <c r="C127" s="67" t="str">
        <f>IF(B127=0,"",VLOOKUP(B127,サービスコード!A:C,2,FALSE))</f>
        <v/>
      </c>
      <c r="D127" s="68"/>
      <c r="E127" s="16" t="str">
        <f>IF(B127=0,"",VLOOKUP(B127,サービスコード!A:C,3,FALSE))</f>
        <v/>
      </c>
      <c r="F127" s="33"/>
      <c r="G127" s="17" t="str">
        <f t="shared" si="9"/>
        <v/>
      </c>
      <c r="H127" s="19"/>
      <c r="I127" s="15"/>
      <c r="J127" s="81" t="str">
        <f>IF(E121="","0 ",J123*E121)</f>
        <v xml:space="preserve">0 </v>
      </c>
    </row>
    <row r="128" spans="1:10" ht="12" customHeight="1">
      <c r="A128" s="31" t="s">
        <v>95</v>
      </c>
      <c r="B128" s="33"/>
      <c r="C128" s="67" t="str">
        <f>IF(B128=0,"",VLOOKUP(B128,サービスコード!A:C,2,FALSE))</f>
        <v/>
      </c>
      <c r="D128" s="68"/>
      <c r="E128" s="16" t="str">
        <f>IF(B128=0,"",VLOOKUP(B128,サービスコード!A:C,3,FALSE))</f>
        <v/>
      </c>
      <c r="F128" s="33"/>
      <c r="G128" s="17" t="str">
        <f t="shared" si="9"/>
        <v/>
      </c>
      <c r="H128" s="19"/>
      <c r="I128" s="15"/>
      <c r="J128" s="82"/>
    </row>
    <row r="129" spans="1:10" ht="12" customHeight="1" thickBot="1">
      <c r="A129" s="31" t="s">
        <v>96</v>
      </c>
      <c r="B129" s="33"/>
      <c r="C129" s="67" t="str">
        <f>IF(B129=0,"",VLOOKUP(B129,サービスコード!A:C,2,FALSE))</f>
        <v/>
      </c>
      <c r="D129" s="68"/>
      <c r="E129" s="16" t="str">
        <f>IF(B129=0,"",VLOOKUP(B129,サービスコード!A:C,3,FALSE))</f>
        <v/>
      </c>
      <c r="F129" s="33"/>
      <c r="G129" s="17" t="str">
        <f t="shared" si="9"/>
        <v/>
      </c>
      <c r="H129" s="19"/>
      <c r="I129" s="15"/>
      <c r="J129" s="56" t="s">
        <v>4</v>
      </c>
    </row>
    <row r="130" spans="1:10" ht="12" customHeight="1">
      <c r="A130" s="31" t="s">
        <v>97</v>
      </c>
      <c r="B130" s="33"/>
      <c r="C130" s="67" t="str">
        <f>IF(B130=0,"",VLOOKUP(B130,サービスコード!A:C,2,FALSE))</f>
        <v/>
      </c>
      <c r="D130" s="68"/>
      <c r="E130" s="16" t="str">
        <f>IF(B130=0,"",VLOOKUP(B130,サービスコード!A:C,3,FALSE))</f>
        <v/>
      </c>
      <c r="F130" s="33"/>
      <c r="G130" s="17" t="str">
        <f t="shared" si="9"/>
        <v/>
      </c>
      <c r="H130" s="19"/>
      <c r="I130" s="15"/>
      <c r="J130" s="69">
        <f>J123-J127</f>
        <v>0</v>
      </c>
    </row>
    <row r="131" spans="1:10" ht="12" customHeight="1" thickBot="1">
      <c r="A131" s="31" t="s">
        <v>98</v>
      </c>
      <c r="B131" s="34"/>
      <c r="C131" s="67" t="str">
        <f>IF(B131=0,"",VLOOKUP(B131,サービスコード!A:C,2,FALSE))</f>
        <v/>
      </c>
      <c r="D131" s="68"/>
      <c r="E131" s="16" t="str">
        <f>IF(B131=0,"",VLOOKUP(B131,サービスコード!A:C,3,FALSE))</f>
        <v/>
      </c>
      <c r="F131" s="34"/>
      <c r="G131" s="17" t="str">
        <f t="shared" si="9"/>
        <v/>
      </c>
      <c r="H131" s="20"/>
      <c r="I131" s="15"/>
      <c r="J131" s="70"/>
    </row>
    <row r="132" spans="1:10" ht="12" customHeight="1" thickBot="1">
      <c r="A132" s="21"/>
      <c r="B132" s="21"/>
      <c r="C132" s="21"/>
      <c r="D132" s="21"/>
      <c r="E132" s="21"/>
      <c r="F132" s="21"/>
      <c r="G132" s="21"/>
      <c r="H132" s="21"/>
    </row>
    <row r="133" spans="1:10" ht="12" customHeight="1" thickBot="1">
      <c r="A133" s="85">
        <f>A121+1</f>
        <v>11</v>
      </c>
      <c r="B133" s="36" t="s">
        <v>109</v>
      </c>
      <c r="C133" s="39"/>
      <c r="D133" s="36" t="s">
        <v>10</v>
      </c>
      <c r="E133" s="87" t="str">
        <f>IF(C133="","",VLOOKUP(C133,利用者情報入力!A:D,4,FALSE))</f>
        <v/>
      </c>
      <c r="F133" s="88"/>
      <c r="G133" s="23"/>
      <c r="H133" s="23"/>
      <c r="I133" s="23"/>
    </row>
    <row r="134" spans="1:10" ht="12" customHeight="1" thickBot="1">
      <c r="A134" s="86"/>
      <c r="B134" s="36" t="s">
        <v>117</v>
      </c>
      <c r="C134" s="38" t="str">
        <f>IF(C133="","",VLOOKUP(C133,利用者情報入力!A:D,2,FALSE))</f>
        <v/>
      </c>
      <c r="D134" s="36" t="s">
        <v>9</v>
      </c>
      <c r="E134" s="89" t="str">
        <f>IF(C133="","",IF(VLOOKUP(C133,利用者情報入力!A:D,3,FALSE)="","",VLOOKUP(C133,利用者情報入力!A:D,3,FALSE)))</f>
        <v/>
      </c>
      <c r="F134" s="90"/>
      <c r="G134" s="91"/>
      <c r="H134" s="37"/>
      <c r="I134" s="22"/>
      <c r="J134" s="55" t="s">
        <v>86</v>
      </c>
    </row>
    <row r="135" spans="1:10" ht="12" customHeight="1">
      <c r="A135" s="29" t="s">
        <v>113</v>
      </c>
      <c r="B135" s="14" t="s">
        <v>115</v>
      </c>
      <c r="C135" s="92" t="s">
        <v>11</v>
      </c>
      <c r="D135" s="93"/>
      <c r="E135" s="29" t="s">
        <v>12</v>
      </c>
      <c r="F135" s="29" t="s">
        <v>2</v>
      </c>
      <c r="G135" s="29" t="s">
        <v>13</v>
      </c>
      <c r="H135" s="14" t="s">
        <v>15</v>
      </c>
      <c r="I135" s="15"/>
      <c r="J135" s="81">
        <f>SUM(G136:G143)</f>
        <v>0</v>
      </c>
    </row>
    <row r="136" spans="1:10" ht="12" customHeight="1">
      <c r="A136" s="31" t="s">
        <v>116</v>
      </c>
      <c r="B136" s="32"/>
      <c r="C136" s="67" t="str">
        <f>IF(B136=0,"",VLOOKUP(B136,サービスコード!A:C,2,FALSE))</f>
        <v/>
      </c>
      <c r="D136" s="68"/>
      <c r="E136" s="16" t="str">
        <f>IF(B136=0,"",VLOOKUP(B136,サービスコード!A:C,3,FALSE))</f>
        <v/>
      </c>
      <c r="F136" s="32"/>
      <c r="G136" s="17" t="str">
        <f t="shared" ref="G136:G143" si="10">IF(B136=0,"",(E136*F136))</f>
        <v/>
      </c>
      <c r="H136" s="18"/>
      <c r="I136" s="15"/>
      <c r="J136" s="82"/>
    </row>
    <row r="137" spans="1:10" ht="12" customHeight="1">
      <c r="A137" s="31" t="s">
        <v>92</v>
      </c>
      <c r="B137" s="33"/>
      <c r="C137" s="67" t="str">
        <f>IF(B137=0,"",VLOOKUP(B137,サービスコード!A:C,2,FALSE))</f>
        <v/>
      </c>
      <c r="D137" s="68"/>
      <c r="E137" s="16" t="str">
        <f>IF(B137=0,"",VLOOKUP(B137,サービスコード!A:C,3,FALSE))</f>
        <v/>
      </c>
      <c r="F137" s="33"/>
      <c r="G137" s="17" t="str">
        <f t="shared" si="10"/>
        <v/>
      </c>
      <c r="H137" s="19"/>
      <c r="I137" s="15"/>
      <c r="J137" s="83" t="s">
        <v>87</v>
      </c>
    </row>
    <row r="138" spans="1:10" ht="12" customHeight="1">
      <c r="A138" s="31" t="s">
        <v>93</v>
      </c>
      <c r="B138" s="33"/>
      <c r="C138" s="67" t="str">
        <f>IF(B138=0,"",VLOOKUP(B138,サービスコード!A:C,2,FALSE))</f>
        <v/>
      </c>
      <c r="D138" s="68"/>
      <c r="E138" s="16" t="str">
        <f>IF(B138=0,"",VLOOKUP(B138,サービスコード!A:C,3,FALSE))</f>
        <v/>
      </c>
      <c r="F138" s="33"/>
      <c r="G138" s="17" t="str">
        <f t="shared" si="10"/>
        <v/>
      </c>
      <c r="H138" s="19"/>
      <c r="I138" s="15"/>
      <c r="J138" s="84"/>
    </row>
    <row r="139" spans="1:10" ht="12" customHeight="1">
      <c r="A139" s="31" t="s">
        <v>94</v>
      </c>
      <c r="B139" s="33"/>
      <c r="C139" s="67" t="str">
        <f>IF(B139=0,"",VLOOKUP(B139,サービスコード!A:C,2,FALSE))</f>
        <v/>
      </c>
      <c r="D139" s="68"/>
      <c r="E139" s="16" t="str">
        <f>IF(B139=0,"",VLOOKUP(B139,サービスコード!A:C,3,FALSE))</f>
        <v/>
      </c>
      <c r="F139" s="33"/>
      <c r="G139" s="17" t="str">
        <f t="shared" si="10"/>
        <v/>
      </c>
      <c r="H139" s="19"/>
      <c r="I139" s="15"/>
      <c r="J139" s="81" t="str">
        <f>IF(E133="","0 ",J135*E133)</f>
        <v xml:space="preserve">0 </v>
      </c>
    </row>
    <row r="140" spans="1:10" ht="12" customHeight="1">
      <c r="A140" s="31" t="s">
        <v>95</v>
      </c>
      <c r="B140" s="33"/>
      <c r="C140" s="67" t="str">
        <f>IF(B140=0,"",VLOOKUP(B140,サービスコード!A:C,2,FALSE))</f>
        <v/>
      </c>
      <c r="D140" s="68"/>
      <c r="E140" s="16" t="str">
        <f>IF(B140=0,"",VLOOKUP(B140,サービスコード!A:C,3,FALSE))</f>
        <v/>
      </c>
      <c r="F140" s="33"/>
      <c r="G140" s="17" t="str">
        <f t="shared" si="10"/>
        <v/>
      </c>
      <c r="H140" s="19"/>
      <c r="I140" s="15"/>
      <c r="J140" s="82"/>
    </row>
    <row r="141" spans="1:10" ht="12" customHeight="1" thickBot="1">
      <c r="A141" s="31" t="s">
        <v>96</v>
      </c>
      <c r="B141" s="33"/>
      <c r="C141" s="67" t="str">
        <f>IF(B141=0,"",VLOOKUP(B141,サービスコード!A:C,2,FALSE))</f>
        <v/>
      </c>
      <c r="D141" s="68"/>
      <c r="E141" s="16" t="str">
        <f>IF(B141=0,"",VLOOKUP(B141,サービスコード!A:C,3,FALSE))</f>
        <v/>
      </c>
      <c r="F141" s="33"/>
      <c r="G141" s="17" t="str">
        <f t="shared" si="10"/>
        <v/>
      </c>
      <c r="H141" s="19"/>
      <c r="I141" s="15"/>
      <c r="J141" s="56" t="s">
        <v>4</v>
      </c>
    </row>
    <row r="142" spans="1:10" ht="12" customHeight="1">
      <c r="A142" s="31" t="s">
        <v>97</v>
      </c>
      <c r="B142" s="33"/>
      <c r="C142" s="67" t="str">
        <f>IF(B142=0,"",VLOOKUP(B142,サービスコード!A:C,2,FALSE))</f>
        <v/>
      </c>
      <c r="D142" s="68"/>
      <c r="E142" s="16" t="str">
        <f>IF(B142=0,"",VLOOKUP(B142,サービスコード!A:C,3,FALSE))</f>
        <v/>
      </c>
      <c r="F142" s="33"/>
      <c r="G142" s="17" t="str">
        <f t="shared" si="10"/>
        <v/>
      </c>
      <c r="H142" s="19"/>
      <c r="I142" s="15"/>
      <c r="J142" s="69">
        <f>J135-J139</f>
        <v>0</v>
      </c>
    </row>
    <row r="143" spans="1:10" ht="12" customHeight="1" thickBot="1">
      <c r="A143" s="31" t="s">
        <v>98</v>
      </c>
      <c r="B143" s="34"/>
      <c r="C143" s="67" t="str">
        <f>IF(B143=0,"",VLOOKUP(B143,サービスコード!A:C,2,FALSE))</f>
        <v/>
      </c>
      <c r="D143" s="68"/>
      <c r="E143" s="16" t="str">
        <f>IF(B143=0,"",VLOOKUP(B143,サービスコード!A:C,3,FALSE))</f>
        <v/>
      </c>
      <c r="F143" s="34"/>
      <c r="G143" s="17" t="str">
        <f t="shared" si="10"/>
        <v/>
      </c>
      <c r="H143" s="20"/>
      <c r="I143" s="15"/>
      <c r="J143" s="70"/>
    </row>
    <row r="144" spans="1:10" ht="12" customHeight="1" thickBot="1">
      <c r="A144" s="21"/>
      <c r="B144" s="21"/>
      <c r="C144" s="21"/>
      <c r="D144" s="21"/>
      <c r="E144" s="21"/>
      <c r="F144" s="21"/>
      <c r="G144" s="21"/>
      <c r="H144" s="21"/>
    </row>
    <row r="145" spans="1:10" ht="12" customHeight="1" thickBot="1">
      <c r="A145" s="85">
        <f>A133+1</f>
        <v>12</v>
      </c>
      <c r="B145" s="36" t="s">
        <v>89</v>
      </c>
      <c r="C145" s="39"/>
      <c r="D145" s="36" t="s">
        <v>10</v>
      </c>
      <c r="E145" s="87" t="str">
        <f>IF(C145="","",VLOOKUP(C145,利用者情報入力!A:D,4,FALSE))</f>
        <v/>
      </c>
      <c r="F145" s="88"/>
      <c r="G145" s="23"/>
      <c r="H145" s="23"/>
      <c r="I145" s="23"/>
    </row>
    <row r="146" spans="1:10" ht="12" customHeight="1" thickBot="1">
      <c r="A146" s="86"/>
      <c r="B146" s="36" t="s">
        <v>90</v>
      </c>
      <c r="C146" s="38" t="str">
        <f>IF(C145="","",VLOOKUP(C145,利用者情報入力!A:D,2,FALSE))</f>
        <v/>
      </c>
      <c r="D146" s="36" t="s">
        <v>9</v>
      </c>
      <c r="E146" s="89" t="str">
        <f>IF(C145="","",IF(VLOOKUP(C145,利用者情報入力!A:D,3,FALSE)="","",VLOOKUP(C145,利用者情報入力!A:D,3,FALSE)))</f>
        <v/>
      </c>
      <c r="F146" s="90"/>
      <c r="G146" s="91"/>
      <c r="H146" s="37"/>
      <c r="I146" s="22"/>
      <c r="J146" s="55" t="s">
        <v>86</v>
      </c>
    </row>
    <row r="147" spans="1:10" ht="12" customHeight="1">
      <c r="A147" s="29" t="s">
        <v>113</v>
      </c>
      <c r="B147" s="14" t="s">
        <v>115</v>
      </c>
      <c r="C147" s="92" t="s">
        <v>11</v>
      </c>
      <c r="D147" s="93"/>
      <c r="E147" s="29" t="s">
        <v>12</v>
      </c>
      <c r="F147" s="29" t="s">
        <v>2</v>
      </c>
      <c r="G147" s="29" t="s">
        <v>13</v>
      </c>
      <c r="H147" s="14" t="s">
        <v>15</v>
      </c>
      <c r="I147" s="15"/>
      <c r="J147" s="81">
        <f>SUM(G148:G155)</f>
        <v>0</v>
      </c>
    </row>
    <row r="148" spans="1:10" ht="12" customHeight="1">
      <c r="A148" s="31" t="s">
        <v>116</v>
      </c>
      <c r="B148" s="32"/>
      <c r="C148" s="67" t="str">
        <f>IF(B148=0,"",VLOOKUP(B148,サービスコード!A:C,2,FALSE))</f>
        <v/>
      </c>
      <c r="D148" s="68"/>
      <c r="E148" s="16" t="str">
        <f>IF(B148=0,"",VLOOKUP(B148,サービスコード!A:C,3,FALSE))</f>
        <v/>
      </c>
      <c r="F148" s="32"/>
      <c r="G148" s="17" t="str">
        <f t="shared" ref="G148:G155" si="11">IF(B148=0,"",(E148*F148))</f>
        <v/>
      </c>
      <c r="H148" s="18"/>
      <c r="I148" s="15"/>
      <c r="J148" s="82"/>
    </row>
    <row r="149" spans="1:10" ht="12" customHeight="1">
      <c r="A149" s="31" t="s">
        <v>92</v>
      </c>
      <c r="B149" s="33"/>
      <c r="C149" s="67" t="str">
        <f>IF(B149=0,"",VLOOKUP(B149,サービスコード!A:C,2,FALSE))</f>
        <v/>
      </c>
      <c r="D149" s="68"/>
      <c r="E149" s="16" t="str">
        <f>IF(B149=0,"",VLOOKUP(B149,サービスコード!A:C,3,FALSE))</f>
        <v/>
      </c>
      <c r="F149" s="33"/>
      <c r="G149" s="17" t="str">
        <f t="shared" si="11"/>
        <v/>
      </c>
      <c r="H149" s="19"/>
      <c r="I149" s="15"/>
      <c r="J149" s="83" t="s">
        <v>87</v>
      </c>
    </row>
    <row r="150" spans="1:10" ht="12" customHeight="1">
      <c r="A150" s="31" t="s">
        <v>93</v>
      </c>
      <c r="B150" s="33"/>
      <c r="C150" s="67" t="str">
        <f>IF(B150=0,"",VLOOKUP(B150,サービスコード!A:C,2,FALSE))</f>
        <v/>
      </c>
      <c r="D150" s="68"/>
      <c r="E150" s="16" t="str">
        <f>IF(B150=0,"",VLOOKUP(B150,サービスコード!A:C,3,FALSE))</f>
        <v/>
      </c>
      <c r="F150" s="33"/>
      <c r="G150" s="17" t="str">
        <f t="shared" si="11"/>
        <v/>
      </c>
      <c r="H150" s="19"/>
      <c r="I150" s="15"/>
      <c r="J150" s="84"/>
    </row>
    <row r="151" spans="1:10" ht="12" customHeight="1">
      <c r="A151" s="31" t="s">
        <v>94</v>
      </c>
      <c r="B151" s="33"/>
      <c r="C151" s="67" t="str">
        <f>IF(B151=0,"",VLOOKUP(B151,サービスコード!A:C,2,FALSE))</f>
        <v/>
      </c>
      <c r="D151" s="68"/>
      <c r="E151" s="16" t="str">
        <f>IF(B151=0,"",VLOOKUP(B151,サービスコード!A:C,3,FALSE))</f>
        <v/>
      </c>
      <c r="F151" s="33"/>
      <c r="G151" s="17" t="str">
        <f t="shared" si="11"/>
        <v/>
      </c>
      <c r="H151" s="19"/>
      <c r="I151" s="15"/>
      <c r="J151" s="81" t="str">
        <f>IF(E145="","0 ",J147*E145)</f>
        <v xml:space="preserve">0 </v>
      </c>
    </row>
    <row r="152" spans="1:10" ht="12" customHeight="1">
      <c r="A152" s="31" t="s">
        <v>95</v>
      </c>
      <c r="B152" s="33"/>
      <c r="C152" s="67" t="str">
        <f>IF(B152=0,"",VLOOKUP(B152,サービスコード!A:C,2,FALSE))</f>
        <v/>
      </c>
      <c r="D152" s="68"/>
      <c r="E152" s="16" t="str">
        <f>IF(B152=0,"",VLOOKUP(B152,サービスコード!A:C,3,FALSE))</f>
        <v/>
      </c>
      <c r="F152" s="33"/>
      <c r="G152" s="17" t="str">
        <f t="shared" si="11"/>
        <v/>
      </c>
      <c r="H152" s="19"/>
      <c r="I152" s="15"/>
      <c r="J152" s="82"/>
    </row>
    <row r="153" spans="1:10" ht="12" customHeight="1" thickBot="1">
      <c r="A153" s="31" t="s">
        <v>96</v>
      </c>
      <c r="B153" s="33"/>
      <c r="C153" s="67" t="str">
        <f>IF(B153=0,"",VLOOKUP(B153,サービスコード!A:C,2,FALSE))</f>
        <v/>
      </c>
      <c r="D153" s="68"/>
      <c r="E153" s="16" t="str">
        <f>IF(B153=0,"",VLOOKUP(B153,サービスコード!A:C,3,FALSE))</f>
        <v/>
      </c>
      <c r="F153" s="33"/>
      <c r="G153" s="17" t="str">
        <f t="shared" si="11"/>
        <v/>
      </c>
      <c r="H153" s="19"/>
      <c r="I153" s="15"/>
      <c r="J153" s="56" t="s">
        <v>4</v>
      </c>
    </row>
    <row r="154" spans="1:10" ht="12" customHeight="1">
      <c r="A154" s="31" t="s">
        <v>97</v>
      </c>
      <c r="B154" s="33"/>
      <c r="C154" s="67" t="str">
        <f>IF(B154=0,"",VLOOKUP(B154,サービスコード!A:C,2,FALSE))</f>
        <v/>
      </c>
      <c r="D154" s="68"/>
      <c r="E154" s="16" t="str">
        <f>IF(B154=0,"",VLOOKUP(B154,サービスコード!A:C,3,FALSE))</f>
        <v/>
      </c>
      <c r="F154" s="33"/>
      <c r="G154" s="17" t="str">
        <f t="shared" si="11"/>
        <v/>
      </c>
      <c r="H154" s="19"/>
      <c r="I154" s="15"/>
      <c r="J154" s="69">
        <f>J147-J151</f>
        <v>0</v>
      </c>
    </row>
    <row r="155" spans="1:10" ht="12" customHeight="1" thickBot="1">
      <c r="A155" s="31" t="s">
        <v>98</v>
      </c>
      <c r="B155" s="34"/>
      <c r="C155" s="67" t="str">
        <f>IF(B155=0,"",VLOOKUP(B155,サービスコード!A:C,2,FALSE))</f>
        <v/>
      </c>
      <c r="D155" s="68"/>
      <c r="E155" s="16" t="str">
        <f>IF(B155=0,"",VLOOKUP(B155,サービスコード!A:C,3,FALSE))</f>
        <v/>
      </c>
      <c r="F155" s="34"/>
      <c r="G155" s="17" t="str">
        <f t="shared" si="11"/>
        <v/>
      </c>
      <c r="H155" s="20"/>
      <c r="I155" s="15"/>
      <c r="J155" s="70"/>
    </row>
    <row r="156" spans="1:10" ht="12" customHeight="1" thickBot="1">
      <c r="A156" s="21"/>
      <c r="B156" s="21"/>
      <c r="C156" s="21"/>
      <c r="D156" s="21"/>
      <c r="E156" s="21"/>
      <c r="F156" s="21"/>
      <c r="G156" s="21"/>
      <c r="H156" s="21"/>
    </row>
    <row r="157" spans="1:10" ht="12" customHeight="1" thickBot="1">
      <c r="A157" s="85">
        <f>A145+1</f>
        <v>13</v>
      </c>
      <c r="B157" s="36" t="s">
        <v>109</v>
      </c>
      <c r="C157" s="39"/>
      <c r="D157" s="36" t="s">
        <v>10</v>
      </c>
      <c r="E157" s="87" t="str">
        <f>IF(C157="","",VLOOKUP(C157,利用者情報入力!A:D,4,FALSE))</f>
        <v/>
      </c>
      <c r="F157" s="88"/>
      <c r="G157" s="23"/>
      <c r="H157" s="23"/>
      <c r="I157" s="23"/>
    </row>
    <row r="158" spans="1:10" ht="12" customHeight="1" thickBot="1">
      <c r="A158" s="86"/>
      <c r="B158" s="36" t="s">
        <v>112</v>
      </c>
      <c r="C158" s="38" t="str">
        <f>IF(C157="","",VLOOKUP(C157,利用者情報入力!A:D,2,FALSE))</f>
        <v/>
      </c>
      <c r="D158" s="36" t="s">
        <v>9</v>
      </c>
      <c r="E158" s="89" t="str">
        <f>IF(C157="","",IF(VLOOKUP(C157,利用者情報入力!A:D,3,FALSE)="","",VLOOKUP(C157,利用者情報入力!A:D,3,FALSE)))</f>
        <v/>
      </c>
      <c r="F158" s="90"/>
      <c r="G158" s="91"/>
      <c r="H158" s="37"/>
      <c r="I158" s="22"/>
      <c r="J158" s="55" t="s">
        <v>86</v>
      </c>
    </row>
    <row r="159" spans="1:10" ht="12" customHeight="1">
      <c r="A159" s="29" t="s">
        <v>114</v>
      </c>
      <c r="B159" s="14" t="s">
        <v>110</v>
      </c>
      <c r="C159" s="92" t="s">
        <v>11</v>
      </c>
      <c r="D159" s="93"/>
      <c r="E159" s="29" t="s">
        <v>12</v>
      </c>
      <c r="F159" s="29" t="s">
        <v>2</v>
      </c>
      <c r="G159" s="29" t="s">
        <v>13</v>
      </c>
      <c r="H159" s="14" t="s">
        <v>15</v>
      </c>
      <c r="I159" s="15"/>
      <c r="J159" s="81">
        <f>SUM(G160:G167)</f>
        <v>0</v>
      </c>
    </row>
    <row r="160" spans="1:10" ht="12" customHeight="1">
      <c r="A160" s="31" t="s">
        <v>91</v>
      </c>
      <c r="B160" s="32"/>
      <c r="C160" s="67" t="str">
        <f>IF(B160=0,"",VLOOKUP(B160,サービスコード!A:C,2,FALSE))</f>
        <v/>
      </c>
      <c r="D160" s="68"/>
      <c r="E160" s="16" t="str">
        <f>IF(B160=0,"",VLOOKUP(B160,サービスコード!A:C,3,FALSE))</f>
        <v/>
      </c>
      <c r="F160" s="32"/>
      <c r="G160" s="17" t="str">
        <f t="shared" ref="G160:G167" si="12">IF(B160=0,"",(E160*F160))</f>
        <v/>
      </c>
      <c r="H160" s="18"/>
      <c r="I160" s="15"/>
      <c r="J160" s="82"/>
    </row>
    <row r="161" spans="1:10" ht="12" customHeight="1">
      <c r="A161" s="31" t="s">
        <v>92</v>
      </c>
      <c r="B161" s="33"/>
      <c r="C161" s="67" t="str">
        <f>IF(B161=0,"",VLOOKUP(B161,サービスコード!A:C,2,FALSE))</f>
        <v/>
      </c>
      <c r="D161" s="68"/>
      <c r="E161" s="16" t="str">
        <f>IF(B161=0,"",VLOOKUP(B161,サービスコード!A:C,3,FALSE))</f>
        <v/>
      </c>
      <c r="F161" s="33"/>
      <c r="G161" s="17" t="str">
        <f t="shared" si="12"/>
        <v/>
      </c>
      <c r="H161" s="19"/>
      <c r="I161" s="15"/>
      <c r="J161" s="83" t="s">
        <v>87</v>
      </c>
    </row>
    <row r="162" spans="1:10" ht="12" customHeight="1">
      <c r="A162" s="31" t="s">
        <v>93</v>
      </c>
      <c r="B162" s="33"/>
      <c r="C162" s="67" t="str">
        <f>IF(B162=0,"",VLOOKUP(B162,サービスコード!A:C,2,FALSE))</f>
        <v/>
      </c>
      <c r="D162" s="68"/>
      <c r="E162" s="16" t="str">
        <f>IF(B162=0,"",VLOOKUP(B162,サービスコード!A:C,3,FALSE))</f>
        <v/>
      </c>
      <c r="F162" s="33"/>
      <c r="G162" s="17" t="str">
        <f t="shared" si="12"/>
        <v/>
      </c>
      <c r="H162" s="19"/>
      <c r="I162" s="15"/>
      <c r="J162" s="84"/>
    </row>
    <row r="163" spans="1:10" ht="12" customHeight="1">
      <c r="A163" s="31" t="s">
        <v>94</v>
      </c>
      <c r="B163" s="33"/>
      <c r="C163" s="67" t="str">
        <f>IF(B163=0,"",VLOOKUP(B163,サービスコード!A:C,2,FALSE))</f>
        <v/>
      </c>
      <c r="D163" s="68"/>
      <c r="E163" s="16" t="str">
        <f>IF(B163=0,"",VLOOKUP(B163,サービスコード!A:C,3,FALSE))</f>
        <v/>
      </c>
      <c r="F163" s="33"/>
      <c r="G163" s="17" t="str">
        <f t="shared" si="12"/>
        <v/>
      </c>
      <c r="H163" s="19"/>
      <c r="I163" s="15"/>
      <c r="J163" s="81" t="str">
        <f>IF(E157="","0 ",J159*E157)</f>
        <v xml:space="preserve">0 </v>
      </c>
    </row>
    <row r="164" spans="1:10" ht="12" customHeight="1">
      <c r="A164" s="31" t="s">
        <v>95</v>
      </c>
      <c r="B164" s="33"/>
      <c r="C164" s="67" t="str">
        <f>IF(B164=0,"",VLOOKUP(B164,サービスコード!A:C,2,FALSE))</f>
        <v/>
      </c>
      <c r="D164" s="68"/>
      <c r="E164" s="16" t="str">
        <f>IF(B164=0,"",VLOOKUP(B164,サービスコード!A:C,3,FALSE))</f>
        <v/>
      </c>
      <c r="F164" s="33"/>
      <c r="G164" s="17" t="str">
        <f t="shared" si="12"/>
        <v/>
      </c>
      <c r="H164" s="19"/>
      <c r="I164" s="15"/>
      <c r="J164" s="82"/>
    </row>
    <row r="165" spans="1:10" ht="12" customHeight="1" thickBot="1">
      <c r="A165" s="31" t="s">
        <v>96</v>
      </c>
      <c r="B165" s="33"/>
      <c r="C165" s="67" t="str">
        <f>IF(B165=0,"",VLOOKUP(B165,サービスコード!A:C,2,FALSE))</f>
        <v/>
      </c>
      <c r="D165" s="68"/>
      <c r="E165" s="16" t="str">
        <f>IF(B165=0,"",VLOOKUP(B165,サービスコード!A:C,3,FALSE))</f>
        <v/>
      </c>
      <c r="F165" s="33"/>
      <c r="G165" s="17" t="str">
        <f t="shared" si="12"/>
        <v/>
      </c>
      <c r="H165" s="19"/>
      <c r="I165" s="15"/>
      <c r="J165" s="56" t="s">
        <v>4</v>
      </c>
    </row>
    <row r="166" spans="1:10" ht="12" customHeight="1">
      <c r="A166" s="31" t="s">
        <v>97</v>
      </c>
      <c r="B166" s="33"/>
      <c r="C166" s="67" t="str">
        <f>IF(B166=0,"",VLOOKUP(B166,サービスコード!A:C,2,FALSE))</f>
        <v/>
      </c>
      <c r="D166" s="68"/>
      <c r="E166" s="16" t="str">
        <f>IF(B166=0,"",VLOOKUP(B166,サービスコード!A:C,3,FALSE))</f>
        <v/>
      </c>
      <c r="F166" s="33"/>
      <c r="G166" s="17" t="str">
        <f t="shared" si="12"/>
        <v/>
      </c>
      <c r="H166" s="19"/>
      <c r="I166" s="15"/>
      <c r="J166" s="69">
        <f>J159-J163</f>
        <v>0</v>
      </c>
    </row>
    <row r="167" spans="1:10" ht="12" customHeight="1" thickBot="1">
      <c r="A167" s="31" t="s">
        <v>98</v>
      </c>
      <c r="B167" s="34"/>
      <c r="C167" s="67" t="str">
        <f>IF(B167=0,"",VLOOKUP(B167,サービスコード!A:C,2,FALSE))</f>
        <v/>
      </c>
      <c r="D167" s="68"/>
      <c r="E167" s="16" t="str">
        <f>IF(B167=0,"",VLOOKUP(B167,サービスコード!A:C,3,FALSE))</f>
        <v/>
      </c>
      <c r="F167" s="34"/>
      <c r="G167" s="17" t="str">
        <f t="shared" si="12"/>
        <v/>
      </c>
      <c r="H167" s="20"/>
      <c r="I167" s="15"/>
      <c r="J167" s="70"/>
    </row>
    <row r="168" spans="1:10" ht="12" customHeight="1" thickBot="1">
      <c r="A168" s="21"/>
      <c r="B168" s="21"/>
      <c r="C168" s="21"/>
      <c r="D168" s="21"/>
      <c r="E168" s="21"/>
      <c r="F168" s="21"/>
      <c r="G168" s="21"/>
      <c r="H168" s="21"/>
    </row>
    <row r="169" spans="1:10" ht="12" customHeight="1" thickBot="1">
      <c r="A169" s="85">
        <f>A157+1</f>
        <v>14</v>
      </c>
      <c r="B169" s="36" t="s">
        <v>89</v>
      </c>
      <c r="C169" s="39"/>
      <c r="D169" s="36" t="s">
        <v>10</v>
      </c>
      <c r="E169" s="87" t="str">
        <f>IF(C169="","",VLOOKUP(C169,利用者情報入力!A:D,4,FALSE))</f>
        <v/>
      </c>
      <c r="F169" s="88"/>
      <c r="G169" s="23"/>
      <c r="H169" s="23"/>
      <c r="I169" s="23"/>
    </row>
    <row r="170" spans="1:10" ht="12" customHeight="1" thickBot="1">
      <c r="A170" s="86"/>
      <c r="B170" s="36" t="s">
        <v>117</v>
      </c>
      <c r="C170" s="38" t="str">
        <f>IF(C169="","",VLOOKUP(C169,利用者情報入力!A:D,2,FALSE))</f>
        <v/>
      </c>
      <c r="D170" s="36" t="s">
        <v>9</v>
      </c>
      <c r="E170" s="89" t="str">
        <f>IF(C169="","",IF(VLOOKUP(C169,利用者情報入力!A:D,3,FALSE)="","",VLOOKUP(C169,利用者情報入力!A:D,3,FALSE)))</f>
        <v/>
      </c>
      <c r="F170" s="90"/>
      <c r="G170" s="91"/>
      <c r="H170" s="37"/>
      <c r="I170" s="22"/>
      <c r="J170" s="55" t="s">
        <v>86</v>
      </c>
    </row>
    <row r="171" spans="1:10" ht="12" customHeight="1">
      <c r="A171" s="29" t="s">
        <v>113</v>
      </c>
      <c r="B171" s="14" t="s">
        <v>115</v>
      </c>
      <c r="C171" s="92" t="s">
        <v>11</v>
      </c>
      <c r="D171" s="93"/>
      <c r="E171" s="29" t="s">
        <v>12</v>
      </c>
      <c r="F171" s="29" t="s">
        <v>2</v>
      </c>
      <c r="G171" s="29" t="s">
        <v>13</v>
      </c>
      <c r="H171" s="14" t="s">
        <v>15</v>
      </c>
      <c r="I171" s="15"/>
      <c r="J171" s="81">
        <f>SUM(G172:G179)</f>
        <v>0</v>
      </c>
    </row>
    <row r="172" spans="1:10" ht="12" customHeight="1">
      <c r="A172" s="31" t="s">
        <v>108</v>
      </c>
      <c r="B172" s="32"/>
      <c r="C172" s="67" t="str">
        <f>IF(B172=0,"",VLOOKUP(B172,サービスコード!A:C,2,FALSE))</f>
        <v/>
      </c>
      <c r="D172" s="68"/>
      <c r="E172" s="16" t="str">
        <f>IF(B172=0,"",VLOOKUP(B172,サービスコード!A:C,3,FALSE))</f>
        <v/>
      </c>
      <c r="F172" s="32"/>
      <c r="G172" s="17" t="str">
        <f t="shared" ref="G172:G179" si="13">IF(B172=0,"",(E172*F172))</f>
        <v/>
      </c>
      <c r="H172" s="18"/>
      <c r="I172" s="15"/>
      <c r="J172" s="82"/>
    </row>
    <row r="173" spans="1:10" ht="12" customHeight="1">
      <c r="A173" s="31" t="s">
        <v>92</v>
      </c>
      <c r="B173" s="33"/>
      <c r="C173" s="67" t="str">
        <f>IF(B173=0,"",VLOOKUP(B173,サービスコード!A:C,2,FALSE))</f>
        <v/>
      </c>
      <c r="D173" s="68"/>
      <c r="E173" s="16" t="str">
        <f>IF(B173=0,"",VLOOKUP(B173,サービスコード!A:C,3,FALSE))</f>
        <v/>
      </c>
      <c r="F173" s="33"/>
      <c r="G173" s="17" t="str">
        <f t="shared" si="13"/>
        <v/>
      </c>
      <c r="H173" s="19"/>
      <c r="I173" s="15"/>
      <c r="J173" s="83" t="s">
        <v>87</v>
      </c>
    </row>
    <row r="174" spans="1:10" ht="12" customHeight="1">
      <c r="A174" s="31" t="s">
        <v>93</v>
      </c>
      <c r="B174" s="33"/>
      <c r="C174" s="67" t="str">
        <f>IF(B174=0,"",VLOOKUP(B174,サービスコード!A:C,2,FALSE))</f>
        <v/>
      </c>
      <c r="D174" s="68"/>
      <c r="E174" s="16" t="str">
        <f>IF(B174=0,"",VLOOKUP(B174,サービスコード!A:C,3,FALSE))</f>
        <v/>
      </c>
      <c r="F174" s="33"/>
      <c r="G174" s="17" t="str">
        <f t="shared" si="13"/>
        <v/>
      </c>
      <c r="H174" s="19"/>
      <c r="I174" s="15"/>
      <c r="J174" s="84"/>
    </row>
    <row r="175" spans="1:10" ht="12" customHeight="1">
      <c r="A175" s="31" t="s">
        <v>94</v>
      </c>
      <c r="B175" s="33"/>
      <c r="C175" s="67" t="str">
        <f>IF(B175=0,"",VLOOKUP(B175,サービスコード!A:C,2,FALSE))</f>
        <v/>
      </c>
      <c r="D175" s="68"/>
      <c r="E175" s="16" t="str">
        <f>IF(B175=0,"",VLOOKUP(B175,サービスコード!A:C,3,FALSE))</f>
        <v/>
      </c>
      <c r="F175" s="33"/>
      <c r="G175" s="17" t="str">
        <f t="shared" si="13"/>
        <v/>
      </c>
      <c r="H175" s="19"/>
      <c r="I175" s="15"/>
      <c r="J175" s="81" t="str">
        <f>IF(E169="","0 ",J171*E169)</f>
        <v xml:space="preserve">0 </v>
      </c>
    </row>
    <row r="176" spans="1:10" ht="12" customHeight="1">
      <c r="A176" s="31" t="s">
        <v>95</v>
      </c>
      <c r="B176" s="33"/>
      <c r="C176" s="67" t="str">
        <f>IF(B176=0,"",VLOOKUP(B176,サービスコード!A:C,2,FALSE))</f>
        <v/>
      </c>
      <c r="D176" s="68"/>
      <c r="E176" s="16" t="str">
        <f>IF(B176=0,"",VLOOKUP(B176,サービスコード!A:C,3,FALSE))</f>
        <v/>
      </c>
      <c r="F176" s="33"/>
      <c r="G176" s="17" t="str">
        <f t="shared" si="13"/>
        <v/>
      </c>
      <c r="H176" s="19"/>
      <c r="I176" s="15"/>
      <c r="J176" s="82"/>
    </row>
    <row r="177" spans="1:10" ht="12" customHeight="1" thickBot="1">
      <c r="A177" s="31" t="s">
        <v>96</v>
      </c>
      <c r="B177" s="33"/>
      <c r="C177" s="67" t="str">
        <f>IF(B177=0,"",VLOOKUP(B177,サービスコード!A:C,2,FALSE))</f>
        <v/>
      </c>
      <c r="D177" s="68"/>
      <c r="E177" s="16" t="str">
        <f>IF(B177=0,"",VLOOKUP(B177,サービスコード!A:C,3,FALSE))</f>
        <v/>
      </c>
      <c r="F177" s="33"/>
      <c r="G177" s="17" t="str">
        <f t="shared" si="13"/>
        <v/>
      </c>
      <c r="H177" s="19"/>
      <c r="I177" s="15"/>
      <c r="J177" s="56" t="s">
        <v>4</v>
      </c>
    </row>
    <row r="178" spans="1:10" ht="12" customHeight="1">
      <c r="A178" s="31" t="s">
        <v>97</v>
      </c>
      <c r="B178" s="33"/>
      <c r="C178" s="67" t="str">
        <f>IF(B178=0,"",VLOOKUP(B178,サービスコード!A:C,2,FALSE))</f>
        <v/>
      </c>
      <c r="D178" s="68"/>
      <c r="E178" s="16" t="str">
        <f>IF(B178=0,"",VLOOKUP(B178,サービスコード!A:C,3,FALSE))</f>
        <v/>
      </c>
      <c r="F178" s="33"/>
      <c r="G178" s="17" t="str">
        <f t="shared" si="13"/>
        <v/>
      </c>
      <c r="H178" s="19"/>
      <c r="I178" s="15"/>
      <c r="J178" s="69">
        <f>J171-J175</f>
        <v>0</v>
      </c>
    </row>
    <row r="179" spans="1:10" ht="12" customHeight="1" thickBot="1">
      <c r="A179" s="31" t="s">
        <v>98</v>
      </c>
      <c r="B179" s="34"/>
      <c r="C179" s="67" t="str">
        <f>IF(B179=0,"",VLOOKUP(B179,サービスコード!A:C,2,FALSE))</f>
        <v/>
      </c>
      <c r="D179" s="68"/>
      <c r="E179" s="16" t="str">
        <f>IF(B179=0,"",VLOOKUP(B179,サービスコード!A:C,3,FALSE))</f>
        <v/>
      </c>
      <c r="F179" s="34"/>
      <c r="G179" s="17" t="str">
        <f t="shared" si="13"/>
        <v/>
      </c>
      <c r="H179" s="20"/>
      <c r="I179" s="15"/>
      <c r="J179" s="70"/>
    </row>
    <row r="180" spans="1:10" ht="12" customHeight="1" thickBot="1">
      <c r="A180" s="21"/>
      <c r="B180" s="21"/>
      <c r="C180" s="21"/>
      <c r="D180" s="21"/>
      <c r="E180" s="21"/>
      <c r="F180" s="21"/>
      <c r="G180" s="21"/>
      <c r="H180" s="21"/>
    </row>
    <row r="181" spans="1:10" ht="12" customHeight="1" thickBot="1">
      <c r="A181" s="85">
        <f>A169+1</f>
        <v>15</v>
      </c>
      <c r="B181" s="36" t="s">
        <v>111</v>
      </c>
      <c r="C181" s="39"/>
      <c r="D181" s="36" t="s">
        <v>10</v>
      </c>
      <c r="E181" s="87" t="str">
        <f>IF(C181="","",VLOOKUP(C181,利用者情報入力!A:D,4,FALSE))</f>
        <v/>
      </c>
      <c r="F181" s="88"/>
      <c r="G181" s="23"/>
      <c r="H181" s="23"/>
      <c r="I181" s="23"/>
    </row>
    <row r="182" spans="1:10" ht="12" customHeight="1" thickBot="1">
      <c r="A182" s="86"/>
      <c r="B182" s="36" t="s">
        <v>117</v>
      </c>
      <c r="C182" s="38" t="str">
        <f>IF(C181="","",VLOOKUP(C181,利用者情報入力!A:D,2,FALSE))</f>
        <v/>
      </c>
      <c r="D182" s="36" t="s">
        <v>9</v>
      </c>
      <c r="E182" s="89" t="str">
        <f>IF(C181="","",IF(VLOOKUP(C181,利用者情報入力!A:D,3,FALSE)="","",VLOOKUP(C181,利用者情報入力!A:D,3,FALSE)))</f>
        <v/>
      </c>
      <c r="F182" s="90"/>
      <c r="G182" s="91"/>
      <c r="H182" s="37"/>
      <c r="I182" s="22"/>
      <c r="J182" s="55" t="s">
        <v>86</v>
      </c>
    </row>
    <row r="183" spans="1:10" ht="12" customHeight="1">
      <c r="A183" s="29" t="s">
        <v>114</v>
      </c>
      <c r="B183" s="14" t="s">
        <v>115</v>
      </c>
      <c r="C183" s="92" t="s">
        <v>11</v>
      </c>
      <c r="D183" s="93"/>
      <c r="E183" s="29" t="s">
        <v>12</v>
      </c>
      <c r="F183" s="29" t="s">
        <v>2</v>
      </c>
      <c r="G183" s="29" t="s">
        <v>13</v>
      </c>
      <c r="H183" s="14" t="s">
        <v>15</v>
      </c>
      <c r="I183" s="15"/>
      <c r="J183" s="81">
        <f>SUM(G184:G191)</f>
        <v>0</v>
      </c>
    </row>
    <row r="184" spans="1:10" ht="12" customHeight="1">
      <c r="A184" s="31" t="s">
        <v>108</v>
      </c>
      <c r="B184" s="32"/>
      <c r="C184" s="67" t="str">
        <f>IF(B184=0,"",VLOOKUP(B184,サービスコード!A:C,2,FALSE))</f>
        <v/>
      </c>
      <c r="D184" s="68"/>
      <c r="E184" s="16" t="str">
        <f>IF(B184=0,"",VLOOKUP(B184,サービスコード!A:C,3,FALSE))</f>
        <v/>
      </c>
      <c r="F184" s="32"/>
      <c r="G184" s="17" t="str">
        <f t="shared" ref="G184:G191" si="14">IF(B184=0,"",(E184*F184))</f>
        <v/>
      </c>
      <c r="H184" s="18"/>
      <c r="I184" s="15"/>
      <c r="J184" s="82"/>
    </row>
    <row r="185" spans="1:10" ht="12" customHeight="1">
      <c r="A185" s="31" t="s">
        <v>92</v>
      </c>
      <c r="B185" s="33"/>
      <c r="C185" s="67" t="str">
        <f>IF(B185=0,"",VLOOKUP(B185,サービスコード!A:C,2,FALSE))</f>
        <v/>
      </c>
      <c r="D185" s="68"/>
      <c r="E185" s="16" t="str">
        <f>IF(B185=0,"",VLOOKUP(B185,サービスコード!A:C,3,FALSE))</f>
        <v/>
      </c>
      <c r="F185" s="33"/>
      <c r="G185" s="17" t="str">
        <f t="shared" si="14"/>
        <v/>
      </c>
      <c r="H185" s="19"/>
      <c r="I185" s="15"/>
      <c r="J185" s="83" t="s">
        <v>87</v>
      </c>
    </row>
    <row r="186" spans="1:10" ht="12" customHeight="1">
      <c r="A186" s="31" t="s">
        <v>93</v>
      </c>
      <c r="B186" s="33"/>
      <c r="C186" s="67" t="str">
        <f>IF(B186=0,"",VLOOKUP(B186,サービスコード!A:C,2,FALSE))</f>
        <v/>
      </c>
      <c r="D186" s="68"/>
      <c r="E186" s="16" t="str">
        <f>IF(B186=0,"",VLOOKUP(B186,サービスコード!A:C,3,FALSE))</f>
        <v/>
      </c>
      <c r="F186" s="33"/>
      <c r="G186" s="17" t="str">
        <f t="shared" si="14"/>
        <v/>
      </c>
      <c r="H186" s="19"/>
      <c r="I186" s="15"/>
      <c r="J186" s="84"/>
    </row>
    <row r="187" spans="1:10" ht="12" customHeight="1">
      <c r="A187" s="31" t="s">
        <v>94</v>
      </c>
      <c r="B187" s="33"/>
      <c r="C187" s="67" t="str">
        <f>IF(B187=0,"",VLOOKUP(B187,サービスコード!A:C,2,FALSE))</f>
        <v/>
      </c>
      <c r="D187" s="68"/>
      <c r="E187" s="16" t="str">
        <f>IF(B187=0,"",VLOOKUP(B187,サービスコード!A:C,3,FALSE))</f>
        <v/>
      </c>
      <c r="F187" s="33"/>
      <c r="G187" s="17" t="str">
        <f t="shared" si="14"/>
        <v/>
      </c>
      <c r="H187" s="19"/>
      <c r="I187" s="15"/>
      <c r="J187" s="81" t="str">
        <f>IF(E181="","0 ",J183*E181)</f>
        <v xml:space="preserve">0 </v>
      </c>
    </row>
    <row r="188" spans="1:10" ht="12" customHeight="1">
      <c r="A188" s="31" t="s">
        <v>95</v>
      </c>
      <c r="B188" s="33"/>
      <c r="C188" s="67" t="str">
        <f>IF(B188=0,"",VLOOKUP(B188,サービスコード!A:C,2,FALSE))</f>
        <v/>
      </c>
      <c r="D188" s="68"/>
      <c r="E188" s="16" t="str">
        <f>IF(B188=0,"",VLOOKUP(B188,サービスコード!A:C,3,FALSE))</f>
        <v/>
      </c>
      <c r="F188" s="33"/>
      <c r="G188" s="17" t="str">
        <f t="shared" si="14"/>
        <v/>
      </c>
      <c r="H188" s="19"/>
      <c r="I188" s="15"/>
      <c r="J188" s="82"/>
    </row>
    <row r="189" spans="1:10" ht="12" customHeight="1" thickBot="1">
      <c r="A189" s="31" t="s">
        <v>96</v>
      </c>
      <c r="B189" s="33"/>
      <c r="C189" s="67" t="str">
        <f>IF(B189=0,"",VLOOKUP(B189,サービスコード!A:C,2,FALSE))</f>
        <v/>
      </c>
      <c r="D189" s="68"/>
      <c r="E189" s="16" t="str">
        <f>IF(B189=0,"",VLOOKUP(B189,サービスコード!A:C,3,FALSE))</f>
        <v/>
      </c>
      <c r="F189" s="33"/>
      <c r="G189" s="17" t="str">
        <f t="shared" si="14"/>
        <v/>
      </c>
      <c r="H189" s="19"/>
      <c r="I189" s="15"/>
      <c r="J189" s="56" t="s">
        <v>4</v>
      </c>
    </row>
    <row r="190" spans="1:10" ht="12" customHeight="1">
      <c r="A190" s="31" t="s">
        <v>97</v>
      </c>
      <c r="B190" s="33"/>
      <c r="C190" s="67" t="str">
        <f>IF(B190=0,"",VLOOKUP(B190,サービスコード!A:C,2,FALSE))</f>
        <v/>
      </c>
      <c r="D190" s="68"/>
      <c r="E190" s="16" t="str">
        <f>IF(B190=0,"",VLOOKUP(B190,サービスコード!A:C,3,FALSE))</f>
        <v/>
      </c>
      <c r="F190" s="33"/>
      <c r="G190" s="17" t="str">
        <f t="shared" si="14"/>
        <v/>
      </c>
      <c r="H190" s="19"/>
      <c r="I190" s="15"/>
      <c r="J190" s="69">
        <f>J183-J187</f>
        <v>0</v>
      </c>
    </row>
    <row r="191" spans="1:10" ht="12" customHeight="1" thickBot="1">
      <c r="A191" s="31" t="s">
        <v>98</v>
      </c>
      <c r="B191" s="34"/>
      <c r="C191" s="67" t="str">
        <f>IF(B191=0,"",VLOOKUP(B191,サービスコード!A:C,2,FALSE))</f>
        <v/>
      </c>
      <c r="D191" s="68"/>
      <c r="E191" s="16" t="str">
        <f>IF(B191=0,"",VLOOKUP(B191,サービスコード!A:C,3,FALSE))</f>
        <v/>
      </c>
      <c r="F191" s="34"/>
      <c r="G191" s="17" t="str">
        <f t="shared" si="14"/>
        <v/>
      </c>
      <c r="H191" s="20"/>
      <c r="I191" s="15"/>
      <c r="J191" s="70"/>
    </row>
    <row r="192" spans="1:10" ht="12" customHeight="1" thickBot="1">
      <c r="A192" s="21"/>
      <c r="B192" s="21"/>
      <c r="C192" s="21"/>
      <c r="D192" s="21"/>
      <c r="E192" s="21"/>
      <c r="F192" s="21"/>
      <c r="G192" s="21"/>
      <c r="H192" s="21"/>
    </row>
    <row r="193" spans="1:10" ht="12" customHeight="1" thickBot="1">
      <c r="A193" s="85">
        <f>A181+1</f>
        <v>16</v>
      </c>
      <c r="B193" s="36" t="s">
        <v>109</v>
      </c>
      <c r="C193" s="39"/>
      <c r="D193" s="36" t="s">
        <v>10</v>
      </c>
      <c r="E193" s="87" t="str">
        <f>IF(C193="","",VLOOKUP(C193,利用者情報入力!A:D,4,FALSE))</f>
        <v/>
      </c>
      <c r="F193" s="88"/>
      <c r="G193" s="23"/>
      <c r="H193" s="23"/>
      <c r="I193" s="23"/>
    </row>
    <row r="194" spans="1:10" ht="12" customHeight="1" thickBot="1">
      <c r="A194" s="86"/>
      <c r="B194" s="36" t="s">
        <v>112</v>
      </c>
      <c r="C194" s="38" t="str">
        <f>IF(C193="","",VLOOKUP(C193,利用者情報入力!A:D,2,FALSE))</f>
        <v/>
      </c>
      <c r="D194" s="36" t="s">
        <v>9</v>
      </c>
      <c r="E194" s="89" t="str">
        <f>IF(C193="","",IF(VLOOKUP(C193,利用者情報入力!A:D,3,FALSE)="","",VLOOKUP(C193,利用者情報入力!A:D,3,FALSE)))</f>
        <v/>
      </c>
      <c r="F194" s="90"/>
      <c r="G194" s="91"/>
      <c r="H194" s="37"/>
      <c r="I194" s="22"/>
      <c r="J194" s="55" t="s">
        <v>86</v>
      </c>
    </row>
    <row r="195" spans="1:10" ht="12" customHeight="1">
      <c r="A195" s="29" t="s">
        <v>114</v>
      </c>
      <c r="B195" s="14" t="s">
        <v>115</v>
      </c>
      <c r="C195" s="92" t="s">
        <v>11</v>
      </c>
      <c r="D195" s="93"/>
      <c r="E195" s="29" t="s">
        <v>12</v>
      </c>
      <c r="F195" s="29" t="s">
        <v>2</v>
      </c>
      <c r="G195" s="29" t="s">
        <v>13</v>
      </c>
      <c r="H195" s="14" t="s">
        <v>15</v>
      </c>
      <c r="I195" s="15"/>
      <c r="J195" s="81">
        <f>SUM(G196:G203)</f>
        <v>0</v>
      </c>
    </row>
    <row r="196" spans="1:10" ht="12" customHeight="1">
      <c r="A196" s="31" t="s">
        <v>108</v>
      </c>
      <c r="B196" s="32"/>
      <c r="C196" s="67" t="str">
        <f>IF(B196=0,"",VLOOKUP(B196,サービスコード!A:C,2,FALSE))</f>
        <v/>
      </c>
      <c r="D196" s="68"/>
      <c r="E196" s="16" t="str">
        <f>IF(B196=0,"",VLOOKUP(B196,サービスコード!A:C,3,FALSE))</f>
        <v/>
      </c>
      <c r="F196" s="32"/>
      <c r="G196" s="17" t="str">
        <f t="shared" ref="G196:G203" si="15">IF(B196=0,"",(E196*F196))</f>
        <v/>
      </c>
      <c r="H196" s="18"/>
      <c r="I196" s="15"/>
      <c r="J196" s="82"/>
    </row>
    <row r="197" spans="1:10" ht="12" customHeight="1">
      <c r="A197" s="31" t="s">
        <v>92</v>
      </c>
      <c r="B197" s="33"/>
      <c r="C197" s="67" t="str">
        <f>IF(B197=0,"",VLOOKUP(B197,サービスコード!A:C,2,FALSE))</f>
        <v/>
      </c>
      <c r="D197" s="68"/>
      <c r="E197" s="16" t="str">
        <f>IF(B197=0,"",VLOOKUP(B197,サービスコード!A:C,3,FALSE))</f>
        <v/>
      </c>
      <c r="F197" s="33"/>
      <c r="G197" s="17" t="str">
        <f t="shared" si="15"/>
        <v/>
      </c>
      <c r="H197" s="19"/>
      <c r="I197" s="15"/>
      <c r="J197" s="83" t="s">
        <v>87</v>
      </c>
    </row>
    <row r="198" spans="1:10" ht="12" customHeight="1">
      <c r="A198" s="31" t="s">
        <v>93</v>
      </c>
      <c r="B198" s="33"/>
      <c r="C198" s="67" t="str">
        <f>IF(B198=0,"",VLOOKUP(B198,サービスコード!A:C,2,FALSE))</f>
        <v/>
      </c>
      <c r="D198" s="68"/>
      <c r="E198" s="16" t="str">
        <f>IF(B198=0,"",VLOOKUP(B198,サービスコード!A:C,3,FALSE))</f>
        <v/>
      </c>
      <c r="F198" s="33"/>
      <c r="G198" s="17" t="str">
        <f t="shared" si="15"/>
        <v/>
      </c>
      <c r="H198" s="19"/>
      <c r="I198" s="15"/>
      <c r="J198" s="84"/>
    </row>
    <row r="199" spans="1:10" ht="12" customHeight="1">
      <c r="A199" s="31" t="s">
        <v>94</v>
      </c>
      <c r="B199" s="33"/>
      <c r="C199" s="67" t="str">
        <f>IF(B199=0,"",VLOOKUP(B199,サービスコード!A:C,2,FALSE))</f>
        <v/>
      </c>
      <c r="D199" s="68"/>
      <c r="E199" s="16" t="str">
        <f>IF(B199=0,"",VLOOKUP(B199,サービスコード!A:C,3,FALSE))</f>
        <v/>
      </c>
      <c r="F199" s="33"/>
      <c r="G199" s="17" t="str">
        <f t="shared" si="15"/>
        <v/>
      </c>
      <c r="H199" s="19"/>
      <c r="I199" s="15"/>
      <c r="J199" s="81" t="str">
        <f>IF(E193="","0 ",J195*E193)</f>
        <v xml:space="preserve">0 </v>
      </c>
    </row>
    <row r="200" spans="1:10" ht="12" customHeight="1">
      <c r="A200" s="31" t="s">
        <v>95</v>
      </c>
      <c r="B200" s="33"/>
      <c r="C200" s="67" t="str">
        <f>IF(B200=0,"",VLOOKUP(B200,サービスコード!A:C,2,FALSE))</f>
        <v/>
      </c>
      <c r="D200" s="68"/>
      <c r="E200" s="16" t="str">
        <f>IF(B200=0,"",VLOOKUP(B200,サービスコード!A:C,3,FALSE))</f>
        <v/>
      </c>
      <c r="F200" s="33"/>
      <c r="G200" s="17" t="str">
        <f t="shared" si="15"/>
        <v/>
      </c>
      <c r="H200" s="19"/>
      <c r="I200" s="15"/>
      <c r="J200" s="82"/>
    </row>
    <row r="201" spans="1:10" ht="12" customHeight="1" thickBot="1">
      <c r="A201" s="31" t="s">
        <v>96</v>
      </c>
      <c r="B201" s="33"/>
      <c r="C201" s="67" t="str">
        <f>IF(B201=0,"",VLOOKUP(B201,サービスコード!A:C,2,FALSE))</f>
        <v/>
      </c>
      <c r="D201" s="68"/>
      <c r="E201" s="16" t="str">
        <f>IF(B201=0,"",VLOOKUP(B201,サービスコード!A:C,3,FALSE))</f>
        <v/>
      </c>
      <c r="F201" s="33"/>
      <c r="G201" s="17" t="str">
        <f t="shared" si="15"/>
        <v/>
      </c>
      <c r="H201" s="19"/>
      <c r="I201" s="15"/>
      <c r="J201" s="56" t="s">
        <v>4</v>
      </c>
    </row>
    <row r="202" spans="1:10" ht="12" customHeight="1">
      <c r="A202" s="31" t="s">
        <v>97</v>
      </c>
      <c r="B202" s="33"/>
      <c r="C202" s="67" t="str">
        <f>IF(B202=0,"",VLOOKUP(B202,サービスコード!A:C,2,FALSE))</f>
        <v/>
      </c>
      <c r="D202" s="68"/>
      <c r="E202" s="16" t="str">
        <f>IF(B202=0,"",VLOOKUP(B202,サービスコード!A:C,3,FALSE))</f>
        <v/>
      </c>
      <c r="F202" s="33"/>
      <c r="G202" s="17" t="str">
        <f t="shared" si="15"/>
        <v/>
      </c>
      <c r="H202" s="19"/>
      <c r="I202" s="15"/>
      <c r="J202" s="69">
        <f>J195-J199</f>
        <v>0</v>
      </c>
    </row>
    <row r="203" spans="1:10" ht="12" customHeight="1" thickBot="1">
      <c r="A203" s="31" t="s">
        <v>98</v>
      </c>
      <c r="B203" s="34"/>
      <c r="C203" s="67" t="str">
        <f>IF(B203=0,"",VLOOKUP(B203,サービスコード!A:C,2,FALSE))</f>
        <v/>
      </c>
      <c r="D203" s="68"/>
      <c r="E203" s="16" t="str">
        <f>IF(B203=0,"",VLOOKUP(B203,サービスコード!A:C,3,FALSE))</f>
        <v/>
      </c>
      <c r="F203" s="34"/>
      <c r="G203" s="17" t="str">
        <f t="shared" si="15"/>
        <v/>
      </c>
      <c r="H203" s="20"/>
      <c r="I203" s="15"/>
      <c r="J203" s="70"/>
    </row>
    <row r="204" spans="1:10" ht="12" customHeight="1" thickBot="1">
      <c r="A204" s="21"/>
      <c r="B204" s="21"/>
      <c r="C204" s="21"/>
      <c r="D204" s="21"/>
      <c r="E204" s="21"/>
      <c r="F204" s="21"/>
      <c r="G204" s="21"/>
      <c r="H204" s="21"/>
    </row>
    <row r="205" spans="1:10" ht="12" customHeight="1" thickBot="1">
      <c r="A205" s="85">
        <f>A193+1</f>
        <v>17</v>
      </c>
      <c r="B205" s="36" t="s">
        <v>109</v>
      </c>
      <c r="C205" s="39"/>
      <c r="D205" s="36" t="s">
        <v>10</v>
      </c>
      <c r="E205" s="87" t="str">
        <f>IF(C205="","",VLOOKUP(C205,利用者情報入力!A:D,4,FALSE))</f>
        <v/>
      </c>
      <c r="F205" s="88"/>
      <c r="G205" s="23"/>
      <c r="H205" s="23"/>
      <c r="I205" s="23"/>
    </row>
    <row r="206" spans="1:10" ht="12" customHeight="1" thickBot="1">
      <c r="A206" s="86"/>
      <c r="B206" s="36" t="s">
        <v>112</v>
      </c>
      <c r="C206" s="38" t="str">
        <f>IF(C205="","",VLOOKUP(C205,利用者情報入力!A:D,2,FALSE))</f>
        <v/>
      </c>
      <c r="D206" s="36" t="s">
        <v>9</v>
      </c>
      <c r="E206" s="89" t="str">
        <f>IF(C205="","",IF(VLOOKUP(C205,利用者情報入力!A:D,3,FALSE)="","",VLOOKUP(C205,利用者情報入力!A:D,3,FALSE)))</f>
        <v/>
      </c>
      <c r="F206" s="90"/>
      <c r="G206" s="91"/>
      <c r="H206" s="37"/>
      <c r="I206" s="22"/>
      <c r="J206" s="55" t="s">
        <v>86</v>
      </c>
    </row>
    <row r="207" spans="1:10" ht="12" customHeight="1">
      <c r="A207" s="29" t="s">
        <v>114</v>
      </c>
      <c r="B207" s="14" t="s">
        <v>110</v>
      </c>
      <c r="C207" s="92" t="s">
        <v>11</v>
      </c>
      <c r="D207" s="93"/>
      <c r="E207" s="29" t="s">
        <v>12</v>
      </c>
      <c r="F207" s="29" t="s">
        <v>2</v>
      </c>
      <c r="G207" s="29" t="s">
        <v>13</v>
      </c>
      <c r="H207" s="14" t="s">
        <v>15</v>
      </c>
      <c r="I207" s="15"/>
      <c r="J207" s="81">
        <f>SUM(G208:G215)</f>
        <v>0</v>
      </c>
    </row>
    <row r="208" spans="1:10" ht="12" customHeight="1">
      <c r="A208" s="31" t="s">
        <v>108</v>
      </c>
      <c r="B208" s="32"/>
      <c r="C208" s="67" t="str">
        <f>IF(B208=0,"",VLOOKUP(B208,サービスコード!A:C,2,FALSE))</f>
        <v/>
      </c>
      <c r="D208" s="68"/>
      <c r="E208" s="16" t="str">
        <f>IF(B208=0,"",VLOOKUP(B208,サービスコード!A:C,3,FALSE))</f>
        <v/>
      </c>
      <c r="F208" s="32"/>
      <c r="G208" s="17" t="str">
        <f t="shared" ref="G208:G215" si="16">IF(B208=0,"",(E208*F208))</f>
        <v/>
      </c>
      <c r="H208" s="18"/>
      <c r="I208" s="15"/>
      <c r="J208" s="82"/>
    </row>
    <row r="209" spans="1:10" ht="12" customHeight="1">
      <c r="A209" s="31" t="s">
        <v>92</v>
      </c>
      <c r="B209" s="33"/>
      <c r="C209" s="67" t="str">
        <f>IF(B209=0,"",VLOOKUP(B209,サービスコード!A:C,2,FALSE))</f>
        <v/>
      </c>
      <c r="D209" s="68"/>
      <c r="E209" s="16" t="str">
        <f>IF(B209=0,"",VLOOKUP(B209,サービスコード!A:C,3,FALSE))</f>
        <v/>
      </c>
      <c r="F209" s="33"/>
      <c r="G209" s="17" t="str">
        <f t="shared" si="16"/>
        <v/>
      </c>
      <c r="H209" s="19"/>
      <c r="I209" s="15"/>
      <c r="J209" s="83" t="s">
        <v>87</v>
      </c>
    </row>
    <row r="210" spans="1:10" ht="12" customHeight="1">
      <c r="A210" s="31" t="s">
        <v>93</v>
      </c>
      <c r="B210" s="33"/>
      <c r="C210" s="67" t="str">
        <f>IF(B210=0,"",VLOOKUP(B210,サービスコード!A:C,2,FALSE))</f>
        <v/>
      </c>
      <c r="D210" s="68"/>
      <c r="E210" s="16" t="str">
        <f>IF(B210=0,"",VLOOKUP(B210,サービスコード!A:C,3,FALSE))</f>
        <v/>
      </c>
      <c r="F210" s="33"/>
      <c r="G210" s="17" t="str">
        <f t="shared" si="16"/>
        <v/>
      </c>
      <c r="H210" s="19"/>
      <c r="I210" s="15"/>
      <c r="J210" s="84"/>
    </row>
    <row r="211" spans="1:10" ht="12" customHeight="1">
      <c r="A211" s="31" t="s">
        <v>94</v>
      </c>
      <c r="B211" s="33"/>
      <c r="C211" s="67" t="str">
        <f>IF(B211=0,"",VLOOKUP(B211,サービスコード!A:C,2,FALSE))</f>
        <v/>
      </c>
      <c r="D211" s="68"/>
      <c r="E211" s="16" t="str">
        <f>IF(B211=0,"",VLOOKUP(B211,サービスコード!A:C,3,FALSE))</f>
        <v/>
      </c>
      <c r="F211" s="33"/>
      <c r="G211" s="17" t="str">
        <f t="shared" si="16"/>
        <v/>
      </c>
      <c r="H211" s="19"/>
      <c r="I211" s="15"/>
      <c r="J211" s="81" t="str">
        <f>IF(E205="","0 ",J207*E205)</f>
        <v xml:space="preserve">0 </v>
      </c>
    </row>
    <row r="212" spans="1:10" ht="12" customHeight="1">
      <c r="A212" s="31" t="s">
        <v>95</v>
      </c>
      <c r="B212" s="33"/>
      <c r="C212" s="67" t="str">
        <f>IF(B212=0,"",VLOOKUP(B212,サービスコード!A:C,2,FALSE))</f>
        <v/>
      </c>
      <c r="D212" s="68"/>
      <c r="E212" s="16" t="str">
        <f>IF(B212=0,"",VLOOKUP(B212,サービスコード!A:C,3,FALSE))</f>
        <v/>
      </c>
      <c r="F212" s="33"/>
      <c r="G212" s="17" t="str">
        <f t="shared" si="16"/>
        <v/>
      </c>
      <c r="H212" s="19"/>
      <c r="I212" s="15"/>
      <c r="J212" s="82"/>
    </row>
    <row r="213" spans="1:10" ht="12" customHeight="1" thickBot="1">
      <c r="A213" s="31" t="s">
        <v>96</v>
      </c>
      <c r="B213" s="33"/>
      <c r="C213" s="67" t="str">
        <f>IF(B213=0,"",VLOOKUP(B213,サービスコード!A:C,2,FALSE))</f>
        <v/>
      </c>
      <c r="D213" s="68"/>
      <c r="E213" s="16" t="str">
        <f>IF(B213=0,"",VLOOKUP(B213,サービスコード!A:C,3,FALSE))</f>
        <v/>
      </c>
      <c r="F213" s="33"/>
      <c r="G213" s="17" t="str">
        <f t="shared" si="16"/>
        <v/>
      </c>
      <c r="H213" s="19"/>
      <c r="I213" s="15"/>
      <c r="J213" s="56" t="s">
        <v>4</v>
      </c>
    </row>
    <row r="214" spans="1:10" ht="12" customHeight="1">
      <c r="A214" s="31" t="s">
        <v>97</v>
      </c>
      <c r="B214" s="33"/>
      <c r="C214" s="67" t="str">
        <f>IF(B214=0,"",VLOOKUP(B214,サービスコード!A:C,2,FALSE))</f>
        <v/>
      </c>
      <c r="D214" s="68"/>
      <c r="E214" s="16" t="str">
        <f>IF(B214=0,"",VLOOKUP(B214,サービスコード!A:C,3,FALSE))</f>
        <v/>
      </c>
      <c r="F214" s="33"/>
      <c r="G214" s="17" t="str">
        <f t="shared" si="16"/>
        <v/>
      </c>
      <c r="H214" s="19"/>
      <c r="I214" s="15"/>
      <c r="J214" s="69">
        <f>J207-J211</f>
        <v>0</v>
      </c>
    </row>
    <row r="215" spans="1:10" ht="12" customHeight="1" thickBot="1">
      <c r="A215" s="31" t="s">
        <v>98</v>
      </c>
      <c r="B215" s="34"/>
      <c r="C215" s="67" t="str">
        <f>IF(B215=0,"",VLOOKUP(B215,サービスコード!A:C,2,FALSE))</f>
        <v/>
      </c>
      <c r="D215" s="68"/>
      <c r="E215" s="16" t="str">
        <f>IF(B215=0,"",VLOOKUP(B215,サービスコード!A:C,3,FALSE))</f>
        <v/>
      </c>
      <c r="F215" s="34"/>
      <c r="G215" s="17" t="str">
        <f t="shared" si="16"/>
        <v/>
      </c>
      <c r="H215" s="20"/>
      <c r="I215" s="15"/>
      <c r="J215" s="70"/>
    </row>
    <row r="216" spans="1:10" ht="12" customHeight="1" thickBot="1">
      <c r="A216" s="21"/>
      <c r="B216" s="21"/>
      <c r="C216" s="21"/>
      <c r="D216" s="21"/>
      <c r="E216" s="21"/>
      <c r="F216" s="21"/>
      <c r="G216" s="21"/>
      <c r="H216" s="21"/>
    </row>
    <row r="217" spans="1:10" ht="12" customHeight="1" thickBot="1">
      <c r="A217" s="85">
        <f>A205+1</f>
        <v>18</v>
      </c>
      <c r="B217" s="36" t="s">
        <v>109</v>
      </c>
      <c r="C217" s="39"/>
      <c r="D217" s="36" t="s">
        <v>10</v>
      </c>
      <c r="E217" s="87" t="str">
        <f>IF(C217="","",VLOOKUP(C217,利用者情報入力!A:D,4,FALSE))</f>
        <v/>
      </c>
      <c r="F217" s="88"/>
      <c r="G217" s="23"/>
      <c r="H217" s="23"/>
      <c r="I217" s="23"/>
    </row>
    <row r="218" spans="1:10" ht="12" customHeight="1" thickBot="1">
      <c r="A218" s="86"/>
      <c r="B218" s="36" t="s">
        <v>112</v>
      </c>
      <c r="C218" s="38" t="str">
        <f>IF(C217="","",VLOOKUP(C217,利用者情報入力!A:D,2,FALSE))</f>
        <v/>
      </c>
      <c r="D218" s="36" t="s">
        <v>9</v>
      </c>
      <c r="E218" s="89" t="str">
        <f>IF(C217="","",IF(VLOOKUP(C217,利用者情報入力!A:D,3,FALSE)="","",VLOOKUP(C217,利用者情報入力!A:D,3,FALSE)))</f>
        <v/>
      </c>
      <c r="F218" s="90"/>
      <c r="G218" s="91"/>
      <c r="H218" s="37"/>
      <c r="I218" s="22"/>
      <c r="J218" s="55" t="s">
        <v>86</v>
      </c>
    </row>
    <row r="219" spans="1:10" ht="12" customHeight="1">
      <c r="A219" s="29" t="s">
        <v>113</v>
      </c>
      <c r="B219" s="14" t="s">
        <v>115</v>
      </c>
      <c r="C219" s="92" t="s">
        <v>11</v>
      </c>
      <c r="D219" s="93"/>
      <c r="E219" s="29" t="s">
        <v>12</v>
      </c>
      <c r="F219" s="29" t="s">
        <v>2</v>
      </c>
      <c r="G219" s="29" t="s">
        <v>13</v>
      </c>
      <c r="H219" s="14" t="s">
        <v>15</v>
      </c>
      <c r="I219" s="15"/>
      <c r="J219" s="81">
        <f>SUM(G220:G227)</f>
        <v>0</v>
      </c>
    </row>
    <row r="220" spans="1:10" ht="12" customHeight="1">
      <c r="A220" s="31" t="s">
        <v>108</v>
      </c>
      <c r="B220" s="32"/>
      <c r="C220" s="94" t="str">
        <f>IF(B220=0,"",VLOOKUP(B220,サービスコード!A:C,2,FALSE))</f>
        <v/>
      </c>
      <c r="D220" s="95"/>
      <c r="E220" s="16" t="str">
        <f>IF(B220=0,"",VLOOKUP(B220,サービスコード!A:C,3,FALSE))</f>
        <v/>
      </c>
      <c r="F220" s="32"/>
      <c r="G220" s="17" t="str">
        <f t="shared" ref="G220:G227" si="17">IF(B220=0,"",(E220*F220))</f>
        <v/>
      </c>
      <c r="H220" s="18"/>
      <c r="I220" s="15"/>
      <c r="J220" s="82"/>
    </row>
    <row r="221" spans="1:10" ht="12" customHeight="1">
      <c r="A221" s="31" t="s">
        <v>92</v>
      </c>
      <c r="B221" s="33"/>
      <c r="C221" s="67" t="str">
        <f>IF(B221=0,"",VLOOKUP(B221,サービスコード!A:C,2,FALSE))</f>
        <v/>
      </c>
      <c r="D221" s="68"/>
      <c r="E221" s="16" t="str">
        <f>IF(B221=0,"",VLOOKUP(B221,サービスコード!A:C,3,FALSE))</f>
        <v/>
      </c>
      <c r="F221" s="33"/>
      <c r="G221" s="17" t="str">
        <f t="shared" si="17"/>
        <v/>
      </c>
      <c r="H221" s="19"/>
      <c r="I221" s="15"/>
      <c r="J221" s="83" t="s">
        <v>87</v>
      </c>
    </row>
    <row r="222" spans="1:10" ht="12" customHeight="1">
      <c r="A222" s="31" t="s">
        <v>93</v>
      </c>
      <c r="B222" s="33"/>
      <c r="C222" s="67" t="str">
        <f>IF(B222=0,"",VLOOKUP(B222,サービスコード!A:C,2,FALSE))</f>
        <v/>
      </c>
      <c r="D222" s="68"/>
      <c r="E222" s="16" t="str">
        <f>IF(B222=0,"",VLOOKUP(B222,サービスコード!A:C,3,FALSE))</f>
        <v/>
      </c>
      <c r="F222" s="33"/>
      <c r="G222" s="17" t="str">
        <f t="shared" si="17"/>
        <v/>
      </c>
      <c r="H222" s="19"/>
      <c r="I222" s="15"/>
      <c r="J222" s="84"/>
    </row>
    <row r="223" spans="1:10" ht="12" customHeight="1">
      <c r="A223" s="31" t="s">
        <v>94</v>
      </c>
      <c r="B223" s="33"/>
      <c r="C223" s="67" t="str">
        <f>IF(B223=0,"",VLOOKUP(B223,サービスコード!A:C,2,FALSE))</f>
        <v/>
      </c>
      <c r="D223" s="68"/>
      <c r="E223" s="16" t="str">
        <f>IF(B223=0,"",VLOOKUP(B223,サービスコード!A:C,3,FALSE))</f>
        <v/>
      </c>
      <c r="F223" s="33"/>
      <c r="G223" s="17" t="str">
        <f t="shared" si="17"/>
        <v/>
      </c>
      <c r="H223" s="19"/>
      <c r="I223" s="15"/>
      <c r="J223" s="81" t="str">
        <f>IF(E217="","0 ",J219*E217)</f>
        <v xml:space="preserve">0 </v>
      </c>
    </row>
    <row r="224" spans="1:10" ht="12" customHeight="1">
      <c r="A224" s="31" t="s">
        <v>95</v>
      </c>
      <c r="B224" s="33"/>
      <c r="C224" s="67" t="str">
        <f>IF(B224=0,"",VLOOKUP(B224,サービスコード!A:C,2,FALSE))</f>
        <v/>
      </c>
      <c r="D224" s="68"/>
      <c r="E224" s="16" t="str">
        <f>IF(B224=0,"",VLOOKUP(B224,サービスコード!A:C,3,FALSE))</f>
        <v/>
      </c>
      <c r="F224" s="33"/>
      <c r="G224" s="17" t="str">
        <f t="shared" si="17"/>
        <v/>
      </c>
      <c r="H224" s="19"/>
      <c r="I224" s="15"/>
      <c r="J224" s="82"/>
    </row>
    <row r="225" spans="1:10" ht="12" customHeight="1" thickBot="1">
      <c r="A225" s="31" t="s">
        <v>96</v>
      </c>
      <c r="B225" s="33"/>
      <c r="C225" s="67" t="str">
        <f>IF(B225=0,"",VLOOKUP(B225,サービスコード!A:C,2,FALSE))</f>
        <v/>
      </c>
      <c r="D225" s="68"/>
      <c r="E225" s="16" t="str">
        <f>IF(B225=0,"",VLOOKUP(B225,サービスコード!A:C,3,FALSE))</f>
        <v/>
      </c>
      <c r="F225" s="33"/>
      <c r="G225" s="17" t="str">
        <f t="shared" si="17"/>
        <v/>
      </c>
      <c r="H225" s="19"/>
      <c r="I225" s="15"/>
      <c r="J225" s="56" t="s">
        <v>4</v>
      </c>
    </row>
    <row r="226" spans="1:10" ht="12" customHeight="1">
      <c r="A226" s="31" t="s">
        <v>97</v>
      </c>
      <c r="B226" s="33"/>
      <c r="C226" s="67" t="str">
        <f>IF(B226=0,"",VLOOKUP(B226,サービスコード!A:C,2,FALSE))</f>
        <v/>
      </c>
      <c r="D226" s="68"/>
      <c r="E226" s="16" t="str">
        <f>IF(B226=0,"",VLOOKUP(B226,サービスコード!A:C,3,FALSE))</f>
        <v/>
      </c>
      <c r="F226" s="33"/>
      <c r="G226" s="17" t="str">
        <f t="shared" si="17"/>
        <v/>
      </c>
      <c r="H226" s="19"/>
      <c r="I226" s="15"/>
      <c r="J226" s="69">
        <f>J219-J223</f>
        <v>0</v>
      </c>
    </row>
    <row r="227" spans="1:10" ht="12" customHeight="1" thickBot="1">
      <c r="A227" s="31" t="s">
        <v>98</v>
      </c>
      <c r="B227" s="34"/>
      <c r="C227" s="67" t="str">
        <f>IF(B227=0,"",VLOOKUP(B227,サービスコード!A:C,2,FALSE))</f>
        <v/>
      </c>
      <c r="D227" s="68"/>
      <c r="E227" s="16" t="str">
        <f>IF(B227=0,"",VLOOKUP(B227,サービスコード!A:C,3,FALSE))</f>
        <v/>
      </c>
      <c r="F227" s="34"/>
      <c r="G227" s="17" t="str">
        <f t="shared" si="17"/>
        <v/>
      </c>
      <c r="H227" s="20"/>
      <c r="I227" s="15"/>
      <c r="J227" s="70"/>
    </row>
    <row r="228" spans="1:10" ht="12" customHeight="1" thickBot="1">
      <c r="A228" s="21"/>
      <c r="B228" s="21"/>
      <c r="C228" s="21"/>
      <c r="D228" s="21"/>
      <c r="E228" s="21"/>
      <c r="F228" s="21"/>
      <c r="G228" s="21"/>
      <c r="H228" s="21"/>
    </row>
    <row r="229" spans="1:10" ht="12" customHeight="1" thickBot="1">
      <c r="A229" s="85">
        <f>A217+1</f>
        <v>19</v>
      </c>
      <c r="B229" s="36" t="s">
        <v>111</v>
      </c>
      <c r="C229" s="39"/>
      <c r="D229" s="36" t="s">
        <v>10</v>
      </c>
      <c r="E229" s="87" t="str">
        <f>IF(C229="","",VLOOKUP(C229,利用者情報入力!A:D,4,FALSE))</f>
        <v/>
      </c>
      <c r="F229" s="88"/>
      <c r="G229" s="23"/>
      <c r="H229" s="23"/>
      <c r="I229" s="23"/>
    </row>
    <row r="230" spans="1:10" ht="12" customHeight="1" thickBot="1">
      <c r="A230" s="86"/>
      <c r="B230" s="36" t="s">
        <v>117</v>
      </c>
      <c r="C230" s="38" t="str">
        <f>IF(C229="","",VLOOKUP(C229,利用者情報入力!A:D,2,FALSE))</f>
        <v/>
      </c>
      <c r="D230" s="36" t="s">
        <v>9</v>
      </c>
      <c r="E230" s="89" t="str">
        <f>IF(C229="","",IF(VLOOKUP(C229,利用者情報入力!A:D,3,FALSE)="","",VLOOKUP(C229,利用者情報入力!A:D,3,FALSE)))</f>
        <v/>
      </c>
      <c r="F230" s="90"/>
      <c r="G230" s="91"/>
      <c r="H230" s="37"/>
      <c r="I230" s="22"/>
      <c r="J230" s="55" t="s">
        <v>86</v>
      </c>
    </row>
    <row r="231" spans="1:10" ht="12" customHeight="1">
      <c r="A231" s="29" t="s">
        <v>114</v>
      </c>
      <c r="B231" s="14" t="s">
        <v>110</v>
      </c>
      <c r="C231" s="92" t="s">
        <v>11</v>
      </c>
      <c r="D231" s="93"/>
      <c r="E231" s="29" t="s">
        <v>12</v>
      </c>
      <c r="F231" s="29" t="s">
        <v>2</v>
      </c>
      <c r="G231" s="29" t="s">
        <v>13</v>
      </c>
      <c r="H231" s="14" t="s">
        <v>15</v>
      </c>
      <c r="I231" s="15"/>
      <c r="J231" s="81">
        <f>SUM(G232:G239)</f>
        <v>0</v>
      </c>
    </row>
    <row r="232" spans="1:10" ht="12" customHeight="1">
      <c r="A232" s="31" t="s">
        <v>116</v>
      </c>
      <c r="B232" s="32"/>
      <c r="C232" s="67" t="str">
        <f>IF(B232=0,"",VLOOKUP(B232,サービスコード!A:C,2,FALSE))</f>
        <v/>
      </c>
      <c r="D232" s="68"/>
      <c r="E232" s="16" t="str">
        <f>IF(B232=0,"",VLOOKUP(B232,サービスコード!A:C,3,FALSE))</f>
        <v/>
      </c>
      <c r="F232" s="32"/>
      <c r="G232" s="17" t="str">
        <f t="shared" ref="G232:G239" si="18">IF(B232=0,"",(E232*F232))</f>
        <v/>
      </c>
      <c r="H232" s="18"/>
      <c r="I232" s="15"/>
      <c r="J232" s="82"/>
    </row>
    <row r="233" spans="1:10" ht="12" customHeight="1">
      <c r="A233" s="31" t="s">
        <v>92</v>
      </c>
      <c r="B233" s="33"/>
      <c r="C233" s="67" t="str">
        <f>IF(B233=0,"",VLOOKUP(B233,サービスコード!A:C,2,FALSE))</f>
        <v/>
      </c>
      <c r="D233" s="68"/>
      <c r="E233" s="16" t="str">
        <f>IF(B233=0,"",VLOOKUP(B233,サービスコード!A:C,3,FALSE))</f>
        <v/>
      </c>
      <c r="F233" s="33"/>
      <c r="G233" s="17" t="str">
        <f t="shared" si="18"/>
        <v/>
      </c>
      <c r="H233" s="19"/>
      <c r="I233" s="15"/>
      <c r="J233" s="83" t="s">
        <v>87</v>
      </c>
    </row>
    <row r="234" spans="1:10" ht="12" customHeight="1">
      <c r="A234" s="31" t="s">
        <v>93</v>
      </c>
      <c r="B234" s="33"/>
      <c r="C234" s="67" t="str">
        <f>IF(B234=0,"",VLOOKUP(B234,サービスコード!A:C,2,FALSE))</f>
        <v/>
      </c>
      <c r="D234" s="68"/>
      <c r="E234" s="16" t="str">
        <f>IF(B234=0,"",VLOOKUP(B234,サービスコード!A:C,3,FALSE))</f>
        <v/>
      </c>
      <c r="F234" s="33"/>
      <c r="G234" s="17" t="str">
        <f t="shared" si="18"/>
        <v/>
      </c>
      <c r="H234" s="19"/>
      <c r="I234" s="15"/>
      <c r="J234" s="84"/>
    </row>
    <row r="235" spans="1:10" ht="12" customHeight="1">
      <c r="A235" s="31" t="s">
        <v>94</v>
      </c>
      <c r="B235" s="33"/>
      <c r="C235" s="67" t="str">
        <f>IF(B235=0,"",VLOOKUP(B235,サービスコード!A:C,2,FALSE))</f>
        <v/>
      </c>
      <c r="D235" s="68"/>
      <c r="E235" s="16" t="str">
        <f>IF(B235=0,"",VLOOKUP(B235,サービスコード!A:C,3,FALSE))</f>
        <v/>
      </c>
      <c r="F235" s="33"/>
      <c r="G235" s="17" t="str">
        <f t="shared" si="18"/>
        <v/>
      </c>
      <c r="H235" s="19"/>
      <c r="I235" s="15"/>
      <c r="J235" s="81" t="str">
        <f>IF(E229="","0 ",J231*E229)</f>
        <v xml:space="preserve">0 </v>
      </c>
    </row>
    <row r="236" spans="1:10" ht="12" customHeight="1">
      <c r="A236" s="31" t="s">
        <v>95</v>
      </c>
      <c r="B236" s="33"/>
      <c r="C236" s="67" t="str">
        <f>IF(B236=0,"",VLOOKUP(B236,サービスコード!A:C,2,FALSE))</f>
        <v/>
      </c>
      <c r="D236" s="68"/>
      <c r="E236" s="16" t="str">
        <f>IF(B236=0,"",VLOOKUP(B236,サービスコード!A:C,3,FALSE))</f>
        <v/>
      </c>
      <c r="F236" s="33"/>
      <c r="G236" s="17" t="str">
        <f t="shared" si="18"/>
        <v/>
      </c>
      <c r="H236" s="19"/>
      <c r="I236" s="15"/>
      <c r="J236" s="82"/>
    </row>
    <row r="237" spans="1:10" ht="12" customHeight="1" thickBot="1">
      <c r="A237" s="31" t="s">
        <v>96</v>
      </c>
      <c r="B237" s="33"/>
      <c r="C237" s="67" t="str">
        <f>IF(B237=0,"",VLOOKUP(B237,サービスコード!A:C,2,FALSE))</f>
        <v/>
      </c>
      <c r="D237" s="68"/>
      <c r="E237" s="16" t="str">
        <f>IF(B237=0,"",VLOOKUP(B237,サービスコード!A:C,3,FALSE))</f>
        <v/>
      </c>
      <c r="F237" s="33"/>
      <c r="G237" s="17" t="str">
        <f t="shared" si="18"/>
        <v/>
      </c>
      <c r="H237" s="19"/>
      <c r="I237" s="15"/>
      <c r="J237" s="56" t="s">
        <v>4</v>
      </c>
    </row>
    <row r="238" spans="1:10" ht="12" customHeight="1">
      <c r="A238" s="31" t="s">
        <v>97</v>
      </c>
      <c r="B238" s="33"/>
      <c r="C238" s="67" t="str">
        <f>IF(B238=0,"",VLOOKUP(B238,サービスコード!A:C,2,FALSE))</f>
        <v/>
      </c>
      <c r="D238" s="68"/>
      <c r="E238" s="16" t="str">
        <f>IF(B238=0,"",VLOOKUP(B238,サービスコード!A:C,3,FALSE))</f>
        <v/>
      </c>
      <c r="F238" s="33"/>
      <c r="G238" s="17" t="str">
        <f t="shared" si="18"/>
        <v/>
      </c>
      <c r="H238" s="19"/>
      <c r="I238" s="15"/>
      <c r="J238" s="69">
        <f>J231-J235</f>
        <v>0</v>
      </c>
    </row>
    <row r="239" spans="1:10" ht="12" customHeight="1" thickBot="1">
      <c r="A239" s="31" t="s">
        <v>98</v>
      </c>
      <c r="B239" s="34"/>
      <c r="C239" s="67" t="str">
        <f>IF(B239=0,"",VLOOKUP(B239,サービスコード!A:C,2,FALSE))</f>
        <v/>
      </c>
      <c r="D239" s="68"/>
      <c r="E239" s="16" t="str">
        <f>IF(B239=0,"",VLOOKUP(B239,サービスコード!A:C,3,FALSE))</f>
        <v/>
      </c>
      <c r="F239" s="34"/>
      <c r="G239" s="17" t="str">
        <f t="shared" si="18"/>
        <v/>
      </c>
      <c r="H239" s="20"/>
      <c r="I239" s="15"/>
      <c r="J239" s="70"/>
    </row>
    <row r="240" spans="1:10" ht="12" customHeight="1" thickBot="1">
      <c r="A240" s="21"/>
      <c r="B240" s="21"/>
      <c r="C240" s="21"/>
      <c r="D240" s="21"/>
      <c r="E240" s="21"/>
      <c r="F240" s="21"/>
      <c r="G240" s="21"/>
      <c r="H240" s="21"/>
    </row>
    <row r="241" spans="1:10" ht="12" customHeight="1" thickBot="1">
      <c r="A241" s="85">
        <f>A229+1</f>
        <v>20</v>
      </c>
      <c r="B241" s="36" t="s">
        <v>109</v>
      </c>
      <c r="C241" s="39"/>
      <c r="D241" s="36" t="s">
        <v>10</v>
      </c>
      <c r="E241" s="87" t="str">
        <f>IF(C241="","",VLOOKUP(C241,利用者情報入力!A:D,4,FALSE))</f>
        <v/>
      </c>
      <c r="F241" s="88"/>
      <c r="G241" s="23"/>
      <c r="H241" s="23"/>
      <c r="I241" s="23"/>
    </row>
    <row r="242" spans="1:10" ht="12" customHeight="1" thickBot="1">
      <c r="A242" s="86"/>
      <c r="B242" s="36" t="s">
        <v>117</v>
      </c>
      <c r="C242" s="38" t="str">
        <f>IF(C241="","",VLOOKUP(C241,利用者情報入力!A:D,2,FALSE))</f>
        <v/>
      </c>
      <c r="D242" s="36" t="s">
        <v>9</v>
      </c>
      <c r="E242" s="89" t="str">
        <f>IF(C241="","",IF(VLOOKUP(C241,利用者情報入力!A:D,3,FALSE)="","",VLOOKUP(C241,利用者情報入力!A:D,3,FALSE)))</f>
        <v/>
      </c>
      <c r="F242" s="90"/>
      <c r="G242" s="91"/>
      <c r="H242" s="37"/>
      <c r="I242" s="22"/>
      <c r="J242" s="55" t="s">
        <v>86</v>
      </c>
    </row>
    <row r="243" spans="1:10" ht="12" customHeight="1">
      <c r="A243" s="29" t="s">
        <v>113</v>
      </c>
      <c r="B243" s="14" t="s">
        <v>110</v>
      </c>
      <c r="C243" s="92" t="s">
        <v>11</v>
      </c>
      <c r="D243" s="93"/>
      <c r="E243" s="29" t="s">
        <v>12</v>
      </c>
      <c r="F243" s="29" t="s">
        <v>2</v>
      </c>
      <c r="G243" s="29" t="s">
        <v>13</v>
      </c>
      <c r="H243" s="14" t="s">
        <v>15</v>
      </c>
      <c r="I243" s="15"/>
      <c r="J243" s="81">
        <f>SUM(G244:G251)</f>
        <v>0</v>
      </c>
    </row>
    <row r="244" spans="1:10" ht="12" customHeight="1">
      <c r="A244" s="31" t="s">
        <v>116</v>
      </c>
      <c r="B244" s="32"/>
      <c r="C244" s="67" t="str">
        <f>IF(B244=0,"",VLOOKUP(B244,サービスコード!A:C,2,FALSE))</f>
        <v/>
      </c>
      <c r="D244" s="68"/>
      <c r="E244" s="16" t="str">
        <f>IF(B244=0,"",VLOOKUP(B244,サービスコード!A:C,3,FALSE))</f>
        <v/>
      </c>
      <c r="F244" s="32"/>
      <c r="G244" s="17" t="str">
        <f t="shared" ref="G244:G251" si="19">IF(B244=0,"",(E244*F244))</f>
        <v/>
      </c>
      <c r="H244" s="18"/>
      <c r="I244" s="15"/>
      <c r="J244" s="82"/>
    </row>
    <row r="245" spans="1:10" ht="12" customHeight="1">
      <c r="A245" s="31" t="s">
        <v>92</v>
      </c>
      <c r="B245" s="33"/>
      <c r="C245" s="67" t="str">
        <f>IF(B245=0,"",VLOOKUP(B245,サービスコード!A:C,2,FALSE))</f>
        <v/>
      </c>
      <c r="D245" s="68"/>
      <c r="E245" s="16" t="str">
        <f>IF(B245=0,"",VLOOKUP(B245,サービスコード!A:C,3,FALSE))</f>
        <v/>
      </c>
      <c r="F245" s="33"/>
      <c r="G245" s="17" t="str">
        <f t="shared" si="19"/>
        <v/>
      </c>
      <c r="H245" s="19"/>
      <c r="I245" s="15"/>
      <c r="J245" s="83" t="s">
        <v>87</v>
      </c>
    </row>
    <row r="246" spans="1:10" ht="12" customHeight="1">
      <c r="A246" s="31" t="s">
        <v>93</v>
      </c>
      <c r="B246" s="33"/>
      <c r="C246" s="67" t="str">
        <f>IF(B246=0,"",VLOOKUP(B246,サービスコード!A:C,2,FALSE))</f>
        <v/>
      </c>
      <c r="D246" s="68"/>
      <c r="E246" s="16" t="str">
        <f>IF(B246=0,"",VLOOKUP(B246,サービスコード!A:C,3,FALSE))</f>
        <v/>
      </c>
      <c r="F246" s="33"/>
      <c r="G246" s="17" t="str">
        <f t="shared" si="19"/>
        <v/>
      </c>
      <c r="H246" s="19"/>
      <c r="I246" s="15"/>
      <c r="J246" s="84"/>
    </row>
    <row r="247" spans="1:10" ht="12" customHeight="1">
      <c r="A247" s="31" t="s">
        <v>94</v>
      </c>
      <c r="B247" s="33"/>
      <c r="C247" s="67" t="str">
        <f>IF(B247=0,"",VLOOKUP(B247,サービスコード!A:C,2,FALSE))</f>
        <v/>
      </c>
      <c r="D247" s="68"/>
      <c r="E247" s="16" t="str">
        <f>IF(B247=0,"",VLOOKUP(B247,サービスコード!A:C,3,FALSE))</f>
        <v/>
      </c>
      <c r="F247" s="33"/>
      <c r="G247" s="17" t="str">
        <f t="shared" si="19"/>
        <v/>
      </c>
      <c r="H247" s="19"/>
      <c r="I247" s="15"/>
      <c r="J247" s="81" t="str">
        <f>IF(E241="","0 ",J243*E241)</f>
        <v xml:space="preserve">0 </v>
      </c>
    </row>
    <row r="248" spans="1:10" ht="12" customHeight="1">
      <c r="A248" s="31" t="s">
        <v>95</v>
      </c>
      <c r="B248" s="33"/>
      <c r="C248" s="67" t="str">
        <f>IF(B248=0,"",VLOOKUP(B248,サービスコード!A:C,2,FALSE))</f>
        <v/>
      </c>
      <c r="D248" s="68"/>
      <c r="E248" s="16" t="str">
        <f>IF(B248=0,"",VLOOKUP(B248,サービスコード!A:C,3,FALSE))</f>
        <v/>
      </c>
      <c r="F248" s="33"/>
      <c r="G248" s="17" t="str">
        <f t="shared" si="19"/>
        <v/>
      </c>
      <c r="H248" s="19"/>
      <c r="I248" s="15"/>
      <c r="J248" s="82"/>
    </row>
    <row r="249" spans="1:10" ht="12" customHeight="1" thickBot="1">
      <c r="A249" s="31" t="s">
        <v>96</v>
      </c>
      <c r="B249" s="33"/>
      <c r="C249" s="67" t="str">
        <f>IF(B249=0,"",VLOOKUP(B249,サービスコード!A:C,2,FALSE))</f>
        <v/>
      </c>
      <c r="D249" s="68"/>
      <c r="E249" s="16" t="str">
        <f>IF(B249=0,"",VLOOKUP(B249,サービスコード!A:C,3,FALSE))</f>
        <v/>
      </c>
      <c r="F249" s="33"/>
      <c r="G249" s="17" t="str">
        <f t="shared" si="19"/>
        <v/>
      </c>
      <c r="H249" s="19"/>
      <c r="I249" s="15"/>
      <c r="J249" s="56" t="s">
        <v>4</v>
      </c>
    </row>
    <row r="250" spans="1:10" ht="12" customHeight="1">
      <c r="A250" s="31" t="s">
        <v>97</v>
      </c>
      <c r="B250" s="33"/>
      <c r="C250" s="67" t="str">
        <f>IF(B250=0,"",VLOOKUP(B250,サービスコード!A:C,2,FALSE))</f>
        <v/>
      </c>
      <c r="D250" s="68"/>
      <c r="E250" s="16" t="str">
        <f>IF(B250=0,"",VLOOKUP(B250,サービスコード!A:C,3,FALSE))</f>
        <v/>
      </c>
      <c r="F250" s="33"/>
      <c r="G250" s="17" t="str">
        <f t="shared" si="19"/>
        <v/>
      </c>
      <c r="H250" s="19"/>
      <c r="I250" s="15"/>
      <c r="J250" s="69">
        <f>J243-J247</f>
        <v>0</v>
      </c>
    </row>
    <row r="251" spans="1:10" ht="12" customHeight="1" thickBot="1">
      <c r="A251" s="31" t="s">
        <v>98</v>
      </c>
      <c r="B251" s="34"/>
      <c r="C251" s="67" t="str">
        <f>IF(B251=0,"",VLOOKUP(B251,サービスコード!A:C,2,FALSE))</f>
        <v/>
      </c>
      <c r="D251" s="68"/>
      <c r="E251" s="16" t="str">
        <f>IF(B251=0,"",VLOOKUP(B251,サービスコード!A:C,3,FALSE))</f>
        <v/>
      </c>
      <c r="F251" s="34"/>
      <c r="G251" s="17" t="str">
        <f t="shared" si="19"/>
        <v/>
      </c>
      <c r="H251" s="20"/>
      <c r="I251" s="15"/>
      <c r="J251" s="70"/>
    </row>
    <row r="252" spans="1:10" ht="12" customHeight="1" thickBot="1">
      <c r="A252" s="21"/>
      <c r="B252" s="21"/>
      <c r="C252" s="21"/>
      <c r="D252" s="21"/>
      <c r="E252" s="21"/>
      <c r="F252" s="21"/>
      <c r="G252" s="21"/>
      <c r="H252" s="21"/>
    </row>
    <row r="253" spans="1:10" ht="12" customHeight="1" thickBot="1">
      <c r="A253" s="85">
        <f>A241+1</f>
        <v>21</v>
      </c>
      <c r="B253" s="36" t="s">
        <v>111</v>
      </c>
      <c r="C253" s="39"/>
      <c r="D253" s="36" t="s">
        <v>10</v>
      </c>
      <c r="E253" s="87" t="str">
        <f>IF(C253="","",VLOOKUP(C253,利用者情報入力!A:D,4,FALSE))</f>
        <v/>
      </c>
      <c r="F253" s="88"/>
      <c r="G253" s="23"/>
      <c r="H253" s="23"/>
      <c r="I253" s="23"/>
    </row>
    <row r="254" spans="1:10" ht="12" customHeight="1" thickBot="1">
      <c r="A254" s="86"/>
      <c r="B254" s="36" t="s">
        <v>112</v>
      </c>
      <c r="C254" s="38" t="str">
        <f>IF(C253="","",VLOOKUP(C253,利用者情報入力!A:D,2,FALSE))</f>
        <v/>
      </c>
      <c r="D254" s="36" t="s">
        <v>9</v>
      </c>
      <c r="E254" s="89" t="str">
        <f>IF(C253="","",IF(VLOOKUP(C253,利用者情報入力!A:D,3,FALSE)="","",VLOOKUP(C253,利用者情報入力!A:D,3,FALSE)))</f>
        <v/>
      </c>
      <c r="F254" s="90"/>
      <c r="G254" s="91"/>
      <c r="H254" s="37"/>
      <c r="I254" s="22"/>
      <c r="J254" s="55" t="s">
        <v>86</v>
      </c>
    </row>
    <row r="255" spans="1:10" ht="12" customHeight="1">
      <c r="A255" s="29" t="s">
        <v>114</v>
      </c>
      <c r="B255" s="14" t="s">
        <v>110</v>
      </c>
      <c r="C255" s="92" t="s">
        <v>11</v>
      </c>
      <c r="D255" s="93"/>
      <c r="E255" s="29" t="s">
        <v>12</v>
      </c>
      <c r="F255" s="29" t="s">
        <v>2</v>
      </c>
      <c r="G255" s="29" t="s">
        <v>13</v>
      </c>
      <c r="H255" s="14" t="s">
        <v>15</v>
      </c>
      <c r="I255" s="15"/>
      <c r="J255" s="81">
        <f>SUM(G256:G263)</f>
        <v>0</v>
      </c>
    </row>
    <row r="256" spans="1:10" ht="12" customHeight="1">
      <c r="A256" s="31" t="s">
        <v>108</v>
      </c>
      <c r="B256" s="32"/>
      <c r="C256" s="67" t="str">
        <f>IF(B256=0,"",VLOOKUP(B256,サービスコード!A:C,2,FALSE))</f>
        <v/>
      </c>
      <c r="D256" s="68"/>
      <c r="E256" s="16" t="str">
        <f>IF(B256=0,"",VLOOKUP(B256,サービスコード!A:C,3,FALSE))</f>
        <v/>
      </c>
      <c r="F256" s="32"/>
      <c r="G256" s="17" t="str">
        <f t="shared" ref="G256:G263" si="20">IF(B256=0,"",(E256*F256))</f>
        <v/>
      </c>
      <c r="H256" s="18"/>
      <c r="I256" s="15"/>
      <c r="J256" s="82"/>
    </row>
    <row r="257" spans="1:10" ht="12" customHeight="1">
      <c r="A257" s="31" t="s">
        <v>92</v>
      </c>
      <c r="B257" s="33"/>
      <c r="C257" s="67" t="str">
        <f>IF(B257=0,"",VLOOKUP(B257,サービスコード!A:C,2,FALSE))</f>
        <v/>
      </c>
      <c r="D257" s="68"/>
      <c r="E257" s="16" t="str">
        <f>IF(B257=0,"",VLOOKUP(B257,サービスコード!A:C,3,FALSE))</f>
        <v/>
      </c>
      <c r="F257" s="33"/>
      <c r="G257" s="17" t="str">
        <f t="shared" si="20"/>
        <v/>
      </c>
      <c r="H257" s="19"/>
      <c r="I257" s="15"/>
      <c r="J257" s="83" t="s">
        <v>87</v>
      </c>
    </row>
    <row r="258" spans="1:10" ht="12" customHeight="1">
      <c r="A258" s="31" t="s">
        <v>93</v>
      </c>
      <c r="B258" s="33"/>
      <c r="C258" s="67" t="str">
        <f>IF(B258=0,"",VLOOKUP(B258,サービスコード!A:C,2,FALSE))</f>
        <v/>
      </c>
      <c r="D258" s="68"/>
      <c r="E258" s="16" t="str">
        <f>IF(B258=0,"",VLOOKUP(B258,サービスコード!A:C,3,FALSE))</f>
        <v/>
      </c>
      <c r="F258" s="33"/>
      <c r="G258" s="17" t="str">
        <f t="shared" si="20"/>
        <v/>
      </c>
      <c r="H258" s="19"/>
      <c r="I258" s="15"/>
      <c r="J258" s="84"/>
    </row>
    <row r="259" spans="1:10" ht="12" customHeight="1">
      <c r="A259" s="31" t="s">
        <v>94</v>
      </c>
      <c r="B259" s="33"/>
      <c r="C259" s="67" t="str">
        <f>IF(B259=0,"",VLOOKUP(B259,サービスコード!A:C,2,FALSE))</f>
        <v/>
      </c>
      <c r="D259" s="68"/>
      <c r="E259" s="16" t="str">
        <f>IF(B259=0,"",VLOOKUP(B259,サービスコード!A:C,3,FALSE))</f>
        <v/>
      </c>
      <c r="F259" s="33"/>
      <c r="G259" s="17" t="str">
        <f t="shared" si="20"/>
        <v/>
      </c>
      <c r="H259" s="19"/>
      <c r="I259" s="15"/>
      <c r="J259" s="81" t="str">
        <f>IF(E253="","0 ",J255*E253)</f>
        <v xml:space="preserve">0 </v>
      </c>
    </row>
    <row r="260" spans="1:10" ht="12" customHeight="1">
      <c r="A260" s="31" t="s">
        <v>95</v>
      </c>
      <c r="B260" s="33"/>
      <c r="C260" s="67" t="str">
        <f>IF(B260=0,"",VLOOKUP(B260,サービスコード!A:C,2,FALSE))</f>
        <v/>
      </c>
      <c r="D260" s="68"/>
      <c r="E260" s="16" t="str">
        <f>IF(B260=0,"",VLOOKUP(B260,サービスコード!A:C,3,FALSE))</f>
        <v/>
      </c>
      <c r="F260" s="33"/>
      <c r="G260" s="17" t="str">
        <f t="shared" si="20"/>
        <v/>
      </c>
      <c r="H260" s="19"/>
      <c r="I260" s="15"/>
      <c r="J260" s="82"/>
    </row>
    <row r="261" spans="1:10" ht="12" customHeight="1" thickBot="1">
      <c r="A261" s="31" t="s">
        <v>96</v>
      </c>
      <c r="B261" s="33"/>
      <c r="C261" s="67" t="str">
        <f>IF(B261=0,"",VLOOKUP(B261,サービスコード!A:C,2,FALSE))</f>
        <v/>
      </c>
      <c r="D261" s="68"/>
      <c r="E261" s="16" t="str">
        <f>IF(B261=0,"",VLOOKUP(B261,サービスコード!A:C,3,FALSE))</f>
        <v/>
      </c>
      <c r="F261" s="33"/>
      <c r="G261" s="17" t="str">
        <f t="shared" si="20"/>
        <v/>
      </c>
      <c r="H261" s="19"/>
      <c r="I261" s="15"/>
      <c r="J261" s="56" t="s">
        <v>4</v>
      </c>
    </row>
    <row r="262" spans="1:10" ht="12" customHeight="1">
      <c r="A262" s="31" t="s">
        <v>97</v>
      </c>
      <c r="B262" s="33"/>
      <c r="C262" s="67" t="str">
        <f>IF(B262=0,"",VLOOKUP(B262,サービスコード!A:C,2,FALSE))</f>
        <v/>
      </c>
      <c r="D262" s="68"/>
      <c r="E262" s="16" t="str">
        <f>IF(B262=0,"",VLOOKUP(B262,サービスコード!A:C,3,FALSE))</f>
        <v/>
      </c>
      <c r="F262" s="33"/>
      <c r="G262" s="17" t="str">
        <f t="shared" si="20"/>
        <v/>
      </c>
      <c r="H262" s="19"/>
      <c r="I262" s="15"/>
      <c r="J262" s="69">
        <f>J255-J259</f>
        <v>0</v>
      </c>
    </row>
    <row r="263" spans="1:10" ht="12" customHeight="1" thickBot="1">
      <c r="A263" s="31" t="s">
        <v>98</v>
      </c>
      <c r="B263" s="34"/>
      <c r="C263" s="67" t="str">
        <f>IF(B263=0,"",VLOOKUP(B263,サービスコード!A:C,2,FALSE))</f>
        <v/>
      </c>
      <c r="D263" s="68"/>
      <c r="E263" s="16" t="str">
        <f>IF(B263=0,"",VLOOKUP(B263,サービスコード!A:C,3,FALSE))</f>
        <v/>
      </c>
      <c r="F263" s="34"/>
      <c r="G263" s="17" t="str">
        <f t="shared" si="20"/>
        <v/>
      </c>
      <c r="H263" s="20"/>
      <c r="I263" s="15"/>
      <c r="J263" s="70"/>
    </row>
    <row r="264" spans="1:10" ht="12" customHeight="1" thickBot="1">
      <c r="A264" s="21"/>
      <c r="B264" s="21"/>
      <c r="C264" s="21"/>
      <c r="D264" s="21"/>
      <c r="E264" s="21"/>
      <c r="F264" s="21"/>
      <c r="G264" s="21"/>
      <c r="H264" s="21"/>
    </row>
    <row r="265" spans="1:10" ht="12" customHeight="1" thickBot="1">
      <c r="A265" s="85">
        <f>A253+1</f>
        <v>22</v>
      </c>
      <c r="B265" s="36" t="s">
        <v>109</v>
      </c>
      <c r="C265" s="39"/>
      <c r="D265" s="36" t="s">
        <v>10</v>
      </c>
      <c r="E265" s="87" t="str">
        <f>IF(C265="","",VLOOKUP(C265,利用者情報入力!A:D,4,FALSE))</f>
        <v/>
      </c>
      <c r="F265" s="88"/>
      <c r="G265" s="23"/>
      <c r="H265" s="23"/>
      <c r="I265" s="23"/>
    </row>
    <row r="266" spans="1:10" ht="12" customHeight="1" thickBot="1">
      <c r="A266" s="86"/>
      <c r="B266" s="36" t="s">
        <v>117</v>
      </c>
      <c r="C266" s="38" t="str">
        <f>IF(C265="","",VLOOKUP(C265,利用者情報入力!A:D,2,FALSE))</f>
        <v/>
      </c>
      <c r="D266" s="36" t="s">
        <v>9</v>
      </c>
      <c r="E266" s="89" t="str">
        <f>IF(C265="","",IF(VLOOKUP(C265,利用者情報入力!A:D,3,FALSE)="","",VLOOKUP(C265,利用者情報入力!A:D,3,FALSE)))</f>
        <v/>
      </c>
      <c r="F266" s="90"/>
      <c r="G266" s="91"/>
      <c r="H266" s="37"/>
      <c r="I266" s="22"/>
      <c r="J266" s="55" t="s">
        <v>86</v>
      </c>
    </row>
    <row r="267" spans="1:10" ht="12" customHeight="1">
      <c r="A267" s="29" t="s">
        <v>113</v>
      </c>
      <c r="B267" s="14" t="s">
        <v>110</v>
      </c>
      <c r="C267" s="92" t="s">
        <v>11</v>
      </c>
      <c r="D267" s="93"/>
      <c r="E267" s="29" t="s">
        <v>12</v>
      </c>
      <c r="F267" s="29" t="s">
        <v>2</v>
      </c>
      <c r="G267" s="29" t="s">
        <v>13</v>
      </c>
      <c r="H267" s="14" t="s">
        <v>15</v>
      </c>
      <c r="I267" s="15"/>
      <c r="J267" s="81">
        <f>SUM(G268:G275)</f>
        <v>0</v>
      </c>
    </row>
    <row r="268" spans="1:10" ht="12" customHeight="1">
      <c r="A268" s="31" t="s">
        <v>116</v>
      </c>
      <c r="B268" s="32"/>
      <c r="C268" s="67" t="str">
        <f>IF(B268=0,"",VLOOKUP(B268,サービスコード!A:C,2,FALSE))</f>
        <v/>
      </c>
      <c r="D268" s="68"/>
      <c r="E268" s="16" t="str">
        <f>IF(B268=0,"",VLOOKUP(B268,サービスコード!A:C,3,FALSE))</f>
        <v/>
      </c>
      <c r="F268" s="32"/>
      <c r="G268" s="17" t="str">
        <f t="shared" ref="G268:G275" si="21">IF(B268=0,"",(E268*F268))</f>
        <v/>
      </c>
      <c r="H268" s="18"/>
      <c r="I268" s="15"/>
      <c r="J268" s="82"/>
    </row>
    <row r="269" spans="1:10" ht="12" customHeight="1">
      <c r="A269" s="31" t="s">
        <v>92</v>
      </c>
      <c r="B269" s="33"/>
      <c r="C269" s="67" t="str">
        <f>IF(B269=0,"",VLOOKUP(B269,サービスコード!A:C,2,FALSE))</f>
        <v/>
      </c>
      <c r="D269" s="68"/>
      <c r="E269" s="16" t="str">
        <f>IF(B269=0,"",VLOOKUP(B269,サービスコード!A:C,3,FALSE))</f>
        <v/>
      </c>
      <c r="F269" s="33"/>
      <c r="G269" s="17" t="str">
        <f t="shared" si="21"/>
        <v/>
      </c>
      <c r="H269" s="19"/>
      <c r="I269" s="15"/>
      <c r="J269" s="83" t="s">
        <v>87</v>
      </c>
    </row>
    <row r="270" spans="1:10" ht="12" customHeight="1">
      <c r="A270" s="31" t="s">
        <v>93</v>
      </c>
      <c r="B270" s="33"/>
      <c r="C270" s="67" t="str">
        <f>IF(B270=0,"",VLOOKUP(B270,サービスコード!A:C,2,FALSE))</f>
        <v/>
      </c>
      <c r="D270" s="68"/>
      <c r="E270" s="16" t="str">
        <f>IF(B270=0,"",VLOOKUP(B270,サービスコード!A:C,3,FALSE))</f>
        <v/>
      </c>
      <c r="F270" s="33"/>
      <c r="G270" s="17" t="str">
        <f t="shared" si="21"/>
        <v/>
      </c>
      <c r="H270" s="19"/>
      <c r="I270" s="15"/>
      <c r="J270" s="84"/>
    </row>
    <row r="271" spans="1:10" ht="12" customHeight="1">
      <c r="A271" s="31" t="s">
        <v>94</v>
      </c>
      <c r="B271" s="33"/>
      <c r="C271" s="67" t="str">
        <f>IF(B271=0,"",VLOOKUP(B271,サービスコード!A:C,2,FALSE))</f>
        <v/>
      </c>
      <c r="D271" s="68"/>
      <c r="E271" s="16" t="str">
        <f>IF(B271=0,"",VLOOKUP(B271,サービスコード!A:C,3,FALSE))</f>
        <v/>
      </c>
      <c r="F271" s="33"/>
      <c r="G271" s="17" t="str">
        <f t="shared" si="21"/>
        <v/>
      </c>
      <c r="H271" s="19"/>
      <c r="I271" s="15"/>
      <c r="J271" s="81" t="str">
        <f>IF(E265="","0 ",J267*E265)</f>
        <v xml:space="preserve">0 </v>
      </c>
    </row>
    <row r="272" spans="1:10" ht="12" customHeight="1">
      <c r="A272" s="31" t="s">
        <v>95</v>
      </c>
      <c r="B272" s="33"/>
      <c r="C272" s="67" t="str">
        <f>IF(B272=0,"",VLOOKUP(B272,サービスコード!A:C,2,FALSE))</f>
        <v/>
      </c>
      <c r="D272" s="68"/>
      <c r="E272" s="16" t="str">
        <f>IF(B272=0,"",VLOOKUP(B272,サービスコード!A:C,3,FALSE))</f>
        <v/>
      </c>
      <c r="F272" s="33"/>
      <c r="G272" s="17" t="str">
        <f t="shared" si="21"/>
        <v/>
      </c>
      <c r="H272" s="19"/>
      <c r="I272" s="15"/>
      <c r="J272" s="82"/>
    </row>
    <row r="273" spans="1:10" ht="12" customHeight="1" thickBot="1">
      <c r="A273" s="31" t="s">
        <v>96</v>
      </c>
      <c r="B273" s="33"/>
      <c r="C273" s="67" t="str">
        <f>IF(B273=0,"",VLOOKUP(B273,サービスコード!A:C,2,FALSE))</f>
        <v/>
      </c>
      <c r="D273" s="68"/>
      <c r="E273" s="16" t="str">
        <f>IF(B273=0,"",VLOOKUP(B273,サービスコード!A:C,3,FALSE))</f>
        <v/>
      </c>
      <c r="F273" s="33"/>
      <c r="G273" s="17" t="str">
        <f t="shared" si="21"/>
        <v/>
      </c>
      <c r="H273" s="19"/>
      <c r="I273" s="15"/>
      <c r="J273" s="56" t="s">
        <v>4</v>
      </c>
    </row>
    <row r="274" spans="1:10" ht="12" customHeight="1">
      <c r="A274" s="31" t="s">
        <v>97</v>
      </c>
      <c r="B274" s="33"/>
      <c r="C274" s="67" t="str">
        <f>IF(B274=0,"",VLOOKUP(B274,サービスコード!A:C,2,FALSE))</f>
        <v/>
      </c>
      <c r="D274" s="68"/>
      <c r="E274" s="16" t="str">
        <f>IF(B274=0,"",VLOOKUP(B274,サービスコード!A:C,3,FALSE))</f>
        <v/>
      </c>
      <c r="F274" s="33"/>
      <c r="G274" s="17" t="str">
        <f t="shared" si="21"/>
        <v/>
      </c>
      <c r="H274" s="19"/>
      <c r="I274" s="15"/>
      <c r="J274" s="69">
        <f>J267-J271</f>
        <v>0</v>
      </c>
    </row>
    <row r="275" spans="1:10" ht="12" customHeight="1" thickBot="1">
      <c r="A275" s="31" t="s">
        <v>98</v>
      </c>
      <c r="B275" s="34"/>
      <c r="C275" s="67" t="str">
        <f>IF(B275=0,"",VLOOKUP(B275,サービスコード!A:C,2,FALSE))</f>
        <v/>
      </c>
      <c r="D275" s="68"/>
      <c r="E275" s="16" t="str">
        <f>IF(B275=0,"",VLOOKUP(B275,サービスコード!A:C,3,FALSE))</f>
        <v/>
      </c>
      <c r="F275" s="34"/>
      <c r="G275" s="17" t="str">
        <f t="shared" si="21"/>
        <v/>
      </c>
      <c r="H275" s="20"/>
      <c r="I275" s="15"/>
      <c r="J275" s="70"/>
    </row>
    <row r="276" spans="1:10" ht="12" customHeight="1" thickBot="1">
      <c r="A276" s="21"/>
      <c r="B276" s="21"/>
      <c r="C276" s="21"/>
      <c r="D276" s="21"/>
      <c r="E276" s="21"/>
      <c r="F276" s="21"/>
      <c r="G276" s="21"/>
      <c r="H276" s="21"/>
    </row>
    <row r="277" spans="1:10" ht="12" customHeight="1" thickBot="1">
      <c r="A277" s="85">
        <f>A265+1</f>
        <v>23</v>
      </c>
      <c r="B277" s="36" t="s">
        <v>109</v>
      </c>
      <c r="C277" s="39"/>
      <c r="D277" s="36" t="s">
        <v>10</v>
      </c>
      <c r="E277" s="87" t="str">
        <f>IF(C277="","",VLOOKUP(C277,利用者情報入力!A:D,4,FALSE))</f>
        <v/>
      </c>
      <c r="F277" s="88"/>
      <c r="G277" s="23"/>
      <c r="H277" s="23"/>
      <c r="I277" s="23"/>
    </row>
    <row r="278" spans="1:10" ht="12" customHeight="1" thickBot="1">
      <c r="A278" s="86"/>
      <c r="B278" s="36" t="s">
        <v>112</v>
      </c>
      <c r="C278" s="38" t="str">
        <f>IF(C277="","",VLOOKUP(C277,利用者情報入力!A:D,2,FALSE))</f>
        <v/>
      </c>
      <c r="D278" s="36" t="s">
        <v>9</v>
      </c>
      <c r="E278" s="89" t="str">
        <f>IF(C277="","",IF(VLOOKUP(C277,利用者情報入力!A:D,3,FALSE)="","",VLOOKUP(C277,利用者情報入力!A:D,3,FALSE)))</f>
        <v/>
      </c>
      <c r="F278" s="90"/>
      <c r="G278" s="91"/>
      <c r="H278" s="37"/>
      <c r="I278" s="22"/>
      <c r="J278" s="55" t="s">
        <v>86</v>
      </c>
    </row>
    <row r="279" spans="1:10" ht="12" customHeight="1">
      <c r="A279" s="29" t="s">
        <v>113</v>
      </c>
      <c r="B279" s="14" t="s">
        <v>115</v>
      </c>
      <c r="C279" s="92" t="s">
        <v>11</v>
      </c>
      <c r="D279" s="93"/>
      <c r="E279" s="29" t="s">
        <v>12</v>
      </c>
      <c r="F279" s="29" t="s">
        <v>2</v>
      </c>
      <c r="G279" s="29" t="s">
        <v>13</v>
      </c>
      <c r="H279" s="14" t="s">
        <v>15</v>
      </c>
      <c r="I279" s="15"/>
      <c r="J279" s="81">
        <f>SUM(G280:G287)</f>
        <v>0</v>
      </c>
    </row>
    <row r="280" spans="1:10" ht="12" customHeight="1">
      <c r="A280" s="31" t="s">
        <v>108</v>
      </c>
      <c r="B280" s="32"/>
      <c r="C280" s="67" t="str">
        <f>IF(B280=0,"",VLOOKUP(B280,サービスコード!A:C,2,FALSE))</f>
        <v/>
      </c>
      <c r="D280" s="68"/>
      <c r="E280" s="16" t="str">
        <f>IF(B280=0,"",VLOOKUP(B280,サービスコード!A:C,3,FALSE))</f>
        <v/>
      </c>
      <c r="F280" s="32"/>
      <c r="G280" s="17" t="str">
        <f t="shared" ref="G280:G287" si="22">IF(B280=0,"",(E280*F280))</f>
        <v/>
      </c>
      <c r="H280" s="18"/>
      <c r="I280" s="15"/>
      <c r="J280" s="82"/>
    </row>
    <row r="281" spans="1:10" ht="12" customHeight="1">
      <c r="A281" s="31" t="s">
        <v>92</v>
      </c>
      <c r="B281" s="33"/>
      <c r="C281" s="67" t="str">
        <f>IF(B281=0,"",VLOOKUP(B281,サービスコード!A:C,2,FALSE))</f>
        <v/>
      </c>
      <c r="D281" s="68"/>
      <c r="E281" s="16" t="str">
        <f>IF(B281=0,"",VLOOKUP(B281,サービスコード!A:C,3,FALSE))</f>
        <v/>
      </c>
      <c r="F281" s="33"/>
      <c r="G281" s="17" t="str">
        <f t="shared" si="22"/>
        <v/>
      </c>
      <c r="H281" s="19"/>
      <c r="I281" s="15"/>
      <c r="J281" s="83" t="s">
        <v>87</v>
      </c>
    </row>
    <row r="282" spans="1:10" ht="12" customHeight="1">
      <c r="A282" s="31" t="s">
        <v>93</v>
      </c>
      <c r="B282" s="33"/>
      <c r="C282" s="67" t="str">
        <f>IF(B282=0,"",VLOOKUP(B282,サービスコード!A:C,2,FALSE))</f>
        <v/>
      </c>
      <c r="D282" s="68"/>
      <c r="E282" s="16" t="str">
        <f>IF(B282=0,"",VLOOKUP(B282,サービスコード!A:C,3,FALSE))</f>
        <v/>
      </c>
      <c r="F282" s="33"/>
      <c r="G282" s="17" t="str">
        <f t="shared" si="22"/>
        <v/>
      </c>
      <c r="H282" s="19"/>
      <c r="I282" s="15"/>
      <c r="J282" s="84"/>
    </row>
    <row r="283" spans="1:10" ht="12" customHeight="1">
      <c r="A283" s="31" t="s">
        <v>94</v>
      </c>
      <c r="B283" s="33"/>
      <c r="C283" s="67" t="str">
        <f>IF(B283=0,"",VLOOKUP(B283,サービスコード!A:C,2,FALSE))</f>
        <v/>
      </c>
      <c r="D283" s="68"/>
      <c r="E283" s="16" t="str">
        <f>IF(B283=0,"",VLOOKUP(B283,サービスコード!A:C,3,FALSE))</f>
        <v/>
      </c>
      <c r="F283" s="33"/>
      <c r="G283" s="17" t="str">
        <f t="shared" si="22"/>
        <v/>
      </c>
      <c r="H283" s="19"/>
      <c r="I283" s="15"/>
      <c r="J283" s="81" t="str">
        <f>IF(E277="","0 ",J279*E277)</f>
        <v xml:space="preserve">0 </v>
      </c>
    </row>
    <row r="284" spans="1:10" ht="12" customHeight="1">
      <c r="A284" s="31" t="s">
        <v>95</v>
      </c>
      <c r="B284" s="33"/>
      <c r="C284" s="67" t="str">
        <f>IF(B284=0,"",VLOOKUP(B284,サービスコード!A:C,2,FALSE))</f>
        <v/>
      </c>
      <c r="D284" s="68"/>
      <c r="E284" s="16" t="str">
        <f>IF(B284=0,"",VLOOKUP(B284,サービスコード!A:C,3,FALSE))</f>
        <v/>
      </c>
      <c r="F284" s="33"/>
      <c r="G284" s="17" t="str">
        <f t="shared" si="22"/>
        <v/>
      </c>
      <c r="H284" s="19"/>
      <c r="I284" s="15"/>
      <c r="J284" s="82"/>
    </row>
    <row r="285" spans="1:10" ht="12" customHeight="1" thickBot="1">
      <c r="A285" s="31" t="s">
        <v>96</v>
      </c>
      <c r="B285" s="33"/>
      <c r="C285" s="67" t="str">
        <f>IF(B285=0,"",VLOOKUP(B285,サービスコード!A:C,2,FALSE))</f>
        <v/>
      </c>
      <c r="D285" s="68"/>
      <c r="E285" s="16" t="str">
        <f>IF(B285=0,"",VLOOKUP(B285,サービスコード!A:C,3,FALSE))</f>
        <v/>
      </c>
      <c r="F285" s="33"/>
      <c r="G285" s="17" t="str">
        <f t="shared" si="22"/>
        <v/>
      </c>
      <c r="H285" s="19"/>
      <c r="I285" s="15"/>
      <c r="J285" s="56" t="s">
        <v>4</v>
      </c>
    </row>
    <row r="286" spans="1:10" ht="12" customHeight="1">
      <c r="A286" s="31" t="s">
        <v>97</v>
      </c>
      <c r="B286" s="33"/>
      <c r="C286" s="67" t="str">
        <f>IF(B286=0,"",VLOOKUP(B286,サービスコード!A:C,2,FALSE))</f>
        <v/>
      </c>
      <c r="D286" s="68"/>
      <c r="E286" s="16" t="str">
        <f>IF(B286=0,"",VLOOKUP(B286,サービスコード!A:C,3,FALSE))</f>
        <v/>
      </c>
      <c r="F286" s="33"/>
      <c r="G286" s="17" t="str">
        <f t="shared" si="22"/>
        <v/>
      </c>
      <c r="H286" s="19"/>
      <c r="I286" s="15"/>
      <c r="J286" s="69">
        <f>J279-J283</f>
        <v>0</v>
      </c>
    </row>
    <row r="287" spans="1:10" ht="12" customHeight="1" thickBot="1">
      <c r="A287" s="31" t="s">
        <v>98</v>
      </c>
      <c r="B287" s="34"/>
      <c r="C287" s="67" t="str">
        <f>IF(B287=0,"",VLOOKUP(B287,サービスコード!A:C,2,FALSE))</f>
        <v/>
      </c>
      <c r="D287" s="68"/>
      <c r="E287" s="16" t="str">
        <f>IF(B287=0,"",VLOOKUP(B287,サービスコード!A:C,3,FALSE))</f>
        <v/>
      </c>
      <c r="F287" s="34"/>
      <c r="G287" s="17" t="str">
        <f t="shared" si="22"/>
        <v/>
      </c>
      <c r="H287" s="20"/>
      <c r="I287" s="15"/>
      <c r="J287" s="70"/>
    </row>
    <row r="288" spans="1:10" ht="12" customHeight="1" thickBot="1">
      <c r="A288" s="21"/>
      <c r="B288" s="21"/>
      <c r="C288" s="21"/>
      <c r="D288" s="21"/>
      <c r="E288" s="21"/>
      <c r="F288" s="21"/>
      <c r="G288" s="21"/>
      <c r="H288" s="21"/>
    </row>
    <row r="289" spans="1:10" ht="12" customHeight="1" thickBot="1">
      <c r="A289" s="85">
        <f>A277+1</f>
        <v>24</v>
      </c>
      <c r="B289" s="36" t="s">
        <v>109</v>
      </c>
      <c r="C289" s="39"/>
      <c r="D289" s="36" t="s">
        <v>10</v>
      </c>
      <c r="E289" s="87" t="str">
        <f>IF(C289="","",VLOOKUP(C289,利用者情報入力!A:D,4,FALSE))</f>
        <v/>
      </c>
      <c r="F289" s="88"/>
      <c r="G289" s="23"/>
      <c r="H289" s="23"/>
      <c r="I289" s="23"/>
    </row>
    <row r="290" spans="1:10" ht="12" customHeight="1" thickBot="1">
      <c r="A290" s="86"/>
      <c r="B290" s="36" t="s">
        <v>112</v>
      </c>
      <c r="C290" s="38" t="str">
        <f>IF(C289="","",VLOOKUP(C289,利用者情報入力!A:D,2,FALSE))</f>
        <v/>
      </c>
      <c r="D290" s="36" t="s">
        <v>9</v>
      </c>
      <c r="E290" s="89" t="str">
        <f>IF(C289="","",IF(VLOOKUP(C289,利用者情報入力!A:D,3,FALSE)="","",VLOOKUP(C289,利用者情報入力!A:D,3,FALSE)))</f>
        <v/>
      </c>
      <c r="F290" s="90"/>
      <c r="G290" s="91"/>
      <c r="H290" s="37"/>
      <c r="I290" s="22"/>
      <c r="J290" s="55" t="s">
        <v>86</v>
      </c>
    </row>
    <row r="291" spans="1:10" ht="12" customHeight="1">
      <c r="A291" s="29" t="s">
        <v>114</v>
      </c>
      <c r="B291" s="14" t="s">
        <v>110</v>
      </c>
      <c r="C291" s="92" t="s">
        <v>11</v>
      </c>
      <c r="D291" s="93"/>
      <c r="E291" s="29" t="s">
        <v>12</v>
      </c>
      <c r="F291" s="29" t="s">
        <v>2</v>
      </c>
      <c r="G291" s="29" t="s">
        <v>13</v>
      </c>
      <c r="H291" s="14" t="s">
        <v>15</v>
      </c>
      <c r="I291" s="15"/>
      <c r="J291" s="81">
        <f>SUM(G292:G299)</f>
        <v>0</v>
      </c>
    </row>
    <row r="292" spans="1:10" ht="12" customHeight="1">
      <c r="A292" s="31" t="s">
        <v>116</v>
      </c>
      <c r="B292" s="32"/>
      <c r="C292" s="67" t="str">
        <f>IF(B292=0,"",VLOOKUP(B292,サービスコード!A:C,2,FALSE))</f>
        <v/>
      </c>
      <c r="D292" s="68"/>
      <c r="E292" s="16" t="str">
        <f>IF(B292=0,"",VLOOKUP(B292,サービスコード!A:C,3,FALSE))</f>
        <v/>
      </c>
      <c r="F292" s="32"/>
      <c r="G292" s="17" t="str">
        <f t="shared" ref="G292:G299" si="23">IF(B292=0,"",(E292*F292))</f>
        <v/>
      </c>
      <c r="H292" s="18"/>
      <c r="I292" s="15"/>
      <c r="J292" s="82"/>
    </row>
    <row r="293" spans="1:10" ht="12" customHeight="1">
      <c r="A293" s="31" t="s">
        <v>92</v>
      </c>
      <c r="B293" s="33"/>
      <c r="C293" s="67" t="str">
        <f>IF(B293=0,"",VLOOKUP(B293,サービスコード!A:C,2,FALSE))</f>
        <v/>
      </c>
      <c r="D293" s="68"/>
      <c r="E293" s="16" t="str">
        <f>IF(B293=0,"",VLOOKUP(B293,サービスコード!A:C,3,FALSE))</f>
        <v/>
      </c>
      <c r="F293" s="33"/>
      <c r="G293" s="17" t="str">
        <f t="shared" si="23"/>
        <v/>
      </c>
      <c r="H293" s="19"/>
      <c r="I293" s="15"/>
      <c r="J293" s="83" t="s">
        <v>87</v>
      </c>
    </row>
    <row r="294" spans="1:10" ht="12" customHeight="1">
      <c r="A294" s="31" t="s">
        <v>93</v>
      </c>
      <c r="B294" s="33"/>
      <c r="C294" s="67" t="str">
        <f>IF(B294=0,"",VLOOKUP(B294,サービスコード!A:C,2,FALSE))</f>
        <v/>
      </c>
      <c r="D294" s="68"/>
      <c r="E294" s="16" t="str">
        <f>IF(B294=0,"",VLOOKUP(B294,サービスコード!A:C,3,FALSE))</f>
        <v/>
      </c>
      <c r="F294" s="33"/>
      <c r="G294" s="17" t="str">
        <f t="shared" si="23"/>
        <v/>
      </c>
      <c r="H294" s="19"/>
      <c r="I294" s="15"/>
      <c r="J294" s="84"/>
    </row>
    <row r="295" spans="1:10" ht="12" customHeight="1">
      <c r="A295" s="31" t="s">
        <v>94</v>
      </c>
      <c r="B295" s="33"/>
      <c r="C295" s="67" t="str">
        <f>IF(B295=0,"",VLOOKUP(B295,サービスコード!A:C,2,FALSE))</f>
        <v/>
      </c>
      <c r="D295" s="68"/>
      <c r="E295" s="16" t="str">
        <f>IF(B295=0,"",VLOOKUP(B295,サービスコード!A:C,3,FALSE))</f>
        <v/>
      </c>
      <c r="F295" s="33"/>
      <c r="G295" s="17" t="str">
        <f t="shared" si="23"/>
        <v/>
      </c>
      <c r="H295" s="19"/>
      <c r="I295" s="15"/>
      <c r="J295" s="81" t="str">
        <f>IF(E289="","0 ",J291*E289)</f>
        <v xml:space="preserve">0 </v>
      </c>
    </row>
    <row r="296" spans="1:10" ht="12" customHeight="1">
      <c r="A296" s="31" t="s">
        <v>95</v>
      </c>
      <c r="B296" s="33"/>
      <c r="C296" s="67" t="str">
        <f>IF(B296=0,"",VLOOKUP(B296,サービスコード!A:C,2,FALSE))</f>
        <v/>
      </c>
      <c r="D296" s="68"/>
      <c r="E296" s="16" t="str">
        <f>IF(B296=0,"",VLOOKUP(B296,サービスコード!A:C,3,FALSE))</f>
        <v/>
      </c>
      <c r="F296" s="33"/>
      <c r="G296" s="17" t="str">
        <f t="shared" si="23"/>
        <v/>
      </c>
      <c r="H296" s="19"/>
      <c r="I296" s="15"/>
      <c r="J296" s="82"/>
    </row>
    <row r="297" spans="1:10" ht="12" customHeight="1" thickBot="1">
      <c r="A297" s="31" t="s">
        <v>96</v>
      </c>
      <c r="B297" s="33"/>
      <c r="C297" s="67" t="str">
        <f>IF(B297=0,"",VLOOKUP(B297,サービスコード!A:C,2,FALSE))</f>
        <v/>
      </c>
      <c r="D297" s="68"/>
      <c r="E297" s="16" t="str">
        <f>IF(B297=0,"",VLOOKUP(B297,サービスコード!A:C,3,FALSE))</f>
        <v/>
      </c>
      <c r="F297" s="33"/>
      <c r="G297" s="17" t="str">
        <f t="shared" si="23"/>
        <v/>
      </c>
      <c r="H297" s="19"/>
      <c r="I297" s="15"/>
      <c r="J297" s="56" t="s">
        <v>4</v>
      </c>
    </row>
    <row r="298" spans="1:10" ht="12" customHeight="1">
      <c r="A298" s="31" t="s">
        <v>97</v>
      </c>
      <c r="B298" s="33"/>
      <c r="C298" s="67" t="str">
        <f>IF(B298=0,"",VLOOKUP(B298,サービスコード!A:C,2,FALSE))</f>
        <v/>
      </c>
      <c r="D298" s="68"/>
      <c r="E298" s="16" t="str">
        <f>IF(B298=0,"",VLOOKUP(B298,サービスコード!A:C,3,FALSE))</f>
        <v/>
      </c>
      <c r="F298" s="33"/>
      <c r="G298" s="17" t="str">
        <f t="shared" si="23"/>
        <v/>
      </c>
      <c r="H298" s="19"/>
      <c r="I298" s="15"/>
      <c r="J298" s="69">
        <f>J291-J295</f>
        <v>0</v>
      </c>
    </row>
    <row r="299" spans="1:10" ht="12" customHeight="1" thickBot="1">
      <c r="A299" s="31" t="s">
        <v>98</v>
      </c>
      <c r="B299" s="34"/>
      <c r="C299" s="67" t="str">
        <f>IF(B299=0,"",VLOOKUP(B299,サービスコード!A:C,2,FALSE))</f>
        <v/>
      </c>
      <c r="D299" s="68"/>
      <c r="E299" s="16" t="str">
        <f>IF(B299=0,"",VLOOKUP(B299,サービスコード!A:C,3,FALSE))</f>
        <v/>
      </c>
      <c r="F299" s="34"/>
      <c r="G299" s="17" t="str">
        <f t="shared" si="23"/>
        <v/>
      </c>
      <c r="H299" s="20"/>
      <c r="I299" s="15"/>
      <c r="J299" s="70"/>
    </row>
    <row r="300" spans="1:10" ht="12" customHeight="1" thickBot="1">
      <c r="A300" s="21"/>
      <c r="B300" s="21"/>
      <c r="C300" s="21"/>
      <c r="D300" s="21"/>
      <c r="E300" s="21"/>
      <c r="F300" s="21"/>
      <c r="G300" s="21"/>
      <c r="H300" s="21"/>
    </row>
    <row r="301" spans="1:10" ht="12" customHeight="1" thickBot="1">
      <c r="A301" s="85">
        <f>A289+1</f>
        <v>25</v>
      </c>
      <c r="B301" s="36" t="s">
        <v>111</v>
      </c>
      <c r="C301" s="39"/>
      <c r="D301" s="36" t="s">
        <v>10</v>
      </c>
      <c r="E301" s="87" t="str">
        <f>IF(C301="","",VLOOKUP(C301,利用者情報入力!A:D,4,FALSE))</f>
        <v/>
      </c>
      <c r="F301" s="88"/>
      <c r="G301" s="23"/>
      <c r="H301" s="23"/>
      <c r="I301" s="23"/>
    </row>
    <row r="302" spans="1:10" ht="12" customHeight="1" thickBot="1">
      <c r="A302" s="86"/>
      <c r="B302" s="36" t="s">
        <v>117</v>
      </c>
      <c r="C302" s="38" t="str">
        <f>IF(C301="","",VLOOKUP(C301,利用者情報入力!A:D,2,FALSE))</f>
        <v/>
      </c>
      <c r="D302" s="36" t="s">
        <v>9</v>
      </c>
      <c r="E302" s="89" t="str">
        <f>IF(C301="","",IF(VLOOKUP(C301,利用者情報入力!A:D,3,FALSE)="","",VLOOKUP(C301,利用者情報入力!A:D,3,FALSE)))</f>
        <v/>
      </c>
      <c r="F302" s="90"/>
      <c r="G302" s="91"/>
      <c r="H302" s="37"/>
      <c r="I302" s="22"/>
      <c r="J302" s="55" t="s">
        <v>86</v>
      </c>
    </row>
    <row r="303" spans="1:10" ht="12" customHeight="1">
      <c r="A303" s="29" t="s">
        <v>113</v>
      </c>
      <c r="B303" s="14" t="s">
        <v>115</v>
      </c>
      <c r="C303" s="92" t="s">
        <v>11</v>
      </c>
      <c r="D303" s="93"/>
      <c r="E303" s="29" t="s">
        <v>12</v>
      </c>
      <c r="F303" s="29" t="s">
        <v>2</v>
      </c>
      <c r="G303" s="29" t="s">
        <v>13</v>
      </c>
      <c r="H303" s="14" t="s">
        <v>15</v>
      </c>
      <c r="I303" s="15"/>
      <c r="J303" s="81">
        <f>SUM(G304:G311)</f>
        <v>0</v>
      </c>
    </row>
    <row r="304" spans="1:10" ht="12" customHeight="1">
      <c r="A304" s="31" t="s">
        <v>116</v>
      </c>
      <c r="B304" s="32"/>
      <c r="C304" s="67" t="str">
        <f>IF(B304=0,"",VLOOKUP(B304,サービスコード!A:C,2,FALSE))</f>
        <v/>
      </c>
      <c r="D304" s="68"/>
      <c r="E304" s="16" t="str">
        <f>IF(B304=0,"",VLOOKUP(B304,サービスコード!A:C,3,FALSE))</f>
        <v/>
      </c>
      <c r="F304" s="32"/>
      <c r="G304" s="17" t="str">
        <f t="shared" ref="G304:G311" si="24">IF(B304=0,"",(E304*F304))</f>
        <v/>
      </c>
      <c r="H304" s="18"/>
      <c r="I304" s="15"/>
      <c r="J304" s="82"/>
    </row>
    <row r="305" spans="1:10" ht="12" customHeight="1">
      <c r="A305" s="31" t="s">
        <v>92</v>
      </c>
      <c r="B305" s="33"/>
      <c r="C305" s="67" t="str">
        <f>IF(B305=0,"",VLOOKUP(B305,サービスコード!A:C,2,FALSE))</f>
        <v/>
      </c>
      <c r="D305" s="68"/>
      <c r="E305" s="16" t="str">
        <f>IF(B305=0,"",VLOOKUP(B305,サービスコード!A:C,3,FALSE))</f>
        <v/>
      </c>
      <c r="F305" s="33"/>
      <c r="G305" s="17" t="str">
        <f t="shared" si="24"/>
        <v/>
      </c>
      <c r="H305" s="19"/>
      <c r="I305" s="15"/>
      <c r="J305" s="83" t="s">
        <v>87</v>
      </c>
    </row>
    <row r="306" spans="1:10" ht="12" customHeight="1">
      <c r="A306" s="31" t="s">
        <v>93</v>
      </c>
      <c r="B306" s="33"/>
      <c r="C306" s="67" t="str">
        <f>IF(B306=0,"",VLOOKUP(B306,サービスコード!A:C,2,FALSE))</f>
        <v/>
      </c>
      <c r="D306" s="68"/>
      <c r="E306" s="16" t="str">
        <f>IF(B306=0,"",VLOOKUP(B306,サービスコード!A:C,3,FALSE))</f>
        <v/>
      </c>
      <c r="F306" s="33"/>
      <c r="G306" s="17" t="str">
        <f t="shared" si="24"/>
        <v/>
      </c>
      <c r="H306" s="19"/>
      <c r="I306" s="15"/>
      <c r="J306" s="84"/>
    </row>
    <row r="307" spans="1:10" ht="12" customHeight="1">
      <c r="A307" s="31" t="s">
        <v>94</v>
      </c>
      <c r="B307" s="33"/>
      <c r="C307" s="67" t="str">
        <f>IF(B307=0,"",VLOOKUP(B307,サービスコード!A:C,2,FALSE))</f>
        <v/>
      </c>
      <c r="D307" s="68"/>
      <c r="E307" s="16" t="str">
        <f>IF(B307=0,"",VLOOKUP(B307,サービスコード!A:C,3,FALSE))</f>
        <v/>
      </c>
      <c r="F307" s="33"/>
      <c r="G307" s="17" t="str">
        <f t="shared" si="24"/>
        <v/>
      </c>
      <c r="H307" s="19"/>
      <c r="I307" s="15"/>
      <c r="J307" s="81" t="str">
        <f>IF(E301="","0 ",J303*E301)</f>
        <v xml:space="preserve">0 </v>
      </c>
    </row>
    <row r="308" spans="1:10" ht="12" customHeight="1">
      <c r="A308" s="31" t="s">
        <v>95</v>
      </c>
      <c r="B308" s="33"/>
      <c r="C308" s="67" t="str">
        <f>IF(B308=0,"",VLOOKUP(B308,サービスコード!A:C,2,FALSE))</f>
        <v/>
      </c>
      <c r="D308" s="68"/>
      <c r="E308" s="16" t="str">
        <f>IF(B308=0,"",VLOOKUP(B308,サービスコード!A:C,3,FALSE))</f>
        <v/>
      </c>
      <c r="F308" s="33"/>
      <c r="G308" s="17" t="str">
        <f t="shared" si="24"/>
        <v/>
      </c>
      <c r="H308" s="19"/>
      <c r="I308" s="15"/>
      <c r="J308" s="82"/>
    </row>
    <row r="309" spans="1:10" ht="12" customHeight="1" thickBot="1">
      <c r="A309" s="31" t="s">
        <v>96</v>
      </c>
      <c r="B309" s="33"/>
      <c r="C309" s="67" t="str">
        <f>IF(B309=0,"",VLOOKUP(B309,サービスコード!A:C,2,FALSE))</f>
        <v/>
      </c>
      <c r="D309" s="68"/>
      <c r="E309" s="16" t="str">
        <f>IF(B309=0,"",VLOOKUP(B309,サービスコード!A:C,3,FALSE))</f>
        <v/>
      </c>
      <c r="F309" s="33"/>
      <c r="G309" s="17" t="str">
        <f t="shared" si="24"/>
        <v/>
      </c>
      <c r="H309" s="19"/>
      <c r="I309" s="15"/>
      <c r="J309" s="56" t="s">
        <v>4</v>
      </c>
    </row>
    <row r="310" spans="1:10" ht="12" customHeight="1">
      <c r="A310" s="31" t="s">
        <v>97</v>
      </c>
      <c r="B310" s="33"/>
      <c r="C310" s="67" t="str">
        <f>IF(B310=0,"",VLOOKUP(B310,サービスコード!A:C,2,FALSE))</f>
        <v/>
      </c>
      <c r="D310" s="68"/>
      <c r="E310" s="16" t="str">
        <f>IF(B310=0,"",VLOOKUP(B310,サービスコード!A:C,3,FALSE))</f>
        <v/>
      </c>
      <c r="F310" s="33"/>
      <c r="G310" s="17" t="str">
        <f t="shared" si="24"/>
        <v/>
      </c>
      <c r="H310" s="19"/>
      <c r="I310" s="15"/>
      <c r="J310" s="69">
        <f>J303-J307</f>
        <v>0</v>
      </c>
    </row>
    <row r="311" spans="1:10" ht="12" customHeight="1" thickBot="1">
      <c r="A311" s="31" t="s">
        <v>98</v>
      </c>
      <c r="B311" s="34"/>
      <c r="C311" s="67" t="str">
        <f>IF(B311=0,"",VLOOKUP(B311,サービスコード!A:C,2,FALSE))</f>
        <v/>
      </c>
      <c r="D311" s="68"/>
      <c r="E311" s="16" t="str">
        <f>IF(B311=0,"",VLOOKUP(B311,サービスコード!A:C,3,FALSE))</f>
        <v/>
      </c>
      <c r="F311" s="34"/>
      <c r="G311" s="17" t="str">
        <f t="shared" si="24"/>
        <v/>
      </c>
      <c r="H311" s="20"/>
      <c r="I311" s="15"/>
      <c r="J311" s="70"/>
    </row>
    <row r="312" spans="1:10" ht="12" customHeight="1" thickBot="1">
      <c r="A312" s="21"/>
      <c r="B312" s="21"/>
      <c r="C312" s="21"/>
      <c r="D312" s="21"/>
      <c r="E312" s="21"/>
      <c r="F312" s="21"/>
      <c r="G312" s="21"/>
      <c r="H312" s="21"/>
    </row>
    <row r="313" spans="1:10" ht="12" customHeight="1" thickBot="1">
      <c r="A313" s="85">
        <f>A301+1</f>
        <v>26</v>
      </c>
      <c r="B313" s="36" t="s">
        <v>111</v>
      </c>
      <c r="C313" s="39"/>
      <c r="D313" s="36" t="s">
        <v>10</v>
      </c>
      <c r="E313" s="87" t="str">
        <f>IF(C313="","",VLOOKUP(C313,利用者情報入力!A:D,4,FALSE))</f>
        <v/>
      </c>
      <c r="F313" s="88"/>
      <c r="G313" s="23"/>
      <c r="H313" s="23"/>
      <c r="I313" s="23"/>
    </row>
    <row r="314" spans="1:10" ht="12" customHeight="1" thickBot="1">
      <c r="A314" s="86"/>
      <c r="B314" s="36" t="s">
        <v>112</v>
      </c>
      <c r="C314" s="38" t="str">
        <f>IF(C313="","",VLOOKUP(C313,利用者情報入力!A:D,2,FALSE))</f>
        <v/>
      </c>
      <c r="D314" s="36" t="s">
        <v>9</v>
      </c>
      <c r="E314" s="89" t="str">
        <f>IF(C313="","",IF(VLOOKUP(C313,利用者情報入力!A:D,3,FALSE)="","",VLOOKUP(C313,利用者情報入力!A:D,3,FALSE)))</f>
        <v/>
      </c>
      <c r="F314" s="90"/>
      <c r="G314" s="91"/>
      <c r="H314" s="37"/>
      <c r="I314" s="22"/>
      <c r="J314" s="55" t="s">
        <v>86</v>
      </c>
    </row>
    <row r="315" spans="1:10" ht="12" customHeight="1">
      <c r="A315" s="29" t="s">
        <v>114</v>
      </c>
      <c r="B315" s="14" t="s">
        <v>110</v>
      </c>
      <c r="C315" s="92" t="s">
        <v>11</v>
      </c>
      <c r="D315" s="93"/>
      <c r="E315" s="29" t="s">
        <v>12</v>
      </c>
      <c r="F315" s="29" t="s">
        <v>2</v>
      </c>
      <c r="G315" s="29" t="s">
        <v>13</v>
      </c>
      <c r="H315" s="14" t="s">
        <v>15</v>
      </c>
      <c r="I315" s="15"/>
      <c r="J315" s="81">
        <f>SUM(G316:G323)</f>
        <v>0</v>
      </c>
    </row>
    <row r="316" spans="1:10" ht="12" customHeight="1">
      <c r="A316" s="31" t="s">
        <v>108</v>
      </c>
      <c r="B316" s="32"/>
      <c r="C316" s="67" t="str">
        <f>IF(B316=0,"",VLOOKUP(B316,サービスコード!A:C,2,FALSE))</f>
        <v/>
      </c>
      <c r="D316" s="68"/>
      <c r="E316" s="16" t="str">
        <f>IF(B316=0,"",VLOOKUP(B316,サービスコード!A:C,3,FALSE))</f>
        <v/>
      </c>
      <c r="F316" s="32"/>
      <c r="G316" s="17" t="str">
        <f t="shared" ref="G316:G323" si="25">IF(B316=0,"",(E316*F316))</f>
        <v/>
      </c>
      <c r="H316" s="18"/>
      <c r="I316" s="15"/>
      <c r="J316" s="82"/>
    </row>
    <row r="317" spans="1:10" ht="12" customHeight="1">
      <c r="A317" s="31" t="s">
        <v>92</v>
      </c>
      <c r="B317" s="33"/>
      <c r="C317" s="67" t="str">
        <f>IF(B317=0,"",VLOOKUP(B317,サービスコード!A:C,2,FALSE))</f>
        <v/>
      </c>
      <c r="D317" s="68"/>
      <c r="E317" s="16" t="str">
        <f>IF(B317=0,"",VLOOKUP(B317,サービスコード!A:C,3,FALSE))</f>
        <v/>
      </c>
      <c r="F317" s="33"/>
      <c r="G317" s="17" t="str">
        <f t="shared" si="25"/>
        <v/>
      </c>
      <c r="H317" s="19"/>
      <c r="I317" s="15"/>
      <c r="J317" s="83" t="s">
        <v>87</v>
      </c>
    </row>
    <row r="318" spans="1:10" ht="12" customHeight="1">
      <c r="A318" s="31" t="s">
        <v>93</v>
      </c>
      <c r="B318" s="33"/>
      <c r="C318" s="67" t="str">
        <f>IF(B318=0,"",VLOOKUP(B318,サービスコード!A:C,2,FALSE))</f>
        <v/>
      </c>
      <c r="D318" s="68"/>
      <c r="E318" s="16" t="str">
        <f>IF(B318=0,"",VLOOKUP(B318,サービスコード!A:C,3,FALSE))</f>
        <v/>
      </c>
      <c r="F318" s="33"/>
      <c r="G318" s="17" t="str">
        <f t="shared" si="25"/>
        <v/>
      </c>
      <c r="H318" s="19"/>
      <c r="I318" s="15"/>
      <c r="J318" s="84"/>
    </row>
    <row r="319" spans="1:10" ht="12" customHeight="1">
      <c r="A319" s="31" t="s">
        <v>94</v>
      </c>
      <c r="B319" s="33"/>
      <c r="C319" s="67" t="str">
        <f>IF(B319=0,"",VLOOKUP(B319,サービスコード!A:C,2,FALSE))</f>
        <v/>
      </c>
      <c r="D319" s="68"/>
      <c r="E319" s="16" t="str">
        <f>IF(B319=0,"",VLOOKUP(B319,サービスコード!A:C,3,FALSE))</f>
        <v/>
      </c>
      <c r="F319" s="33"/>
      <c r="G319" s="17" t="str">
        <f t="shared" si="25"/>
        <v/>
      </c>
      <c r="H319" s="19"/>
      <c r="I319" s="15"/>
      <c r="J319" s="81" t="str">
        <f>IF(E313="","0 ",J315*E313)</f>
        <v xml:space="preserve">0 </v>
      </c>
    </row>
    <row r="320" spans="1:10" ht="12" customHeight="1">
      <c r="A320" s="31" t="s">
        <v>95</v>
      </c>
      <c r="B320" s="33"/>
      <c r="C320" s="67" t="str">
        <f>IF(B320=0,"",VLOOKUP(B320,サービスコード!A:C,2,FALSE))</f>
        <v/>
      </c>
      <c r="D320" s="68"/>
      <c r="E320" s="16" t="str">
        <f>IF(B320=0,"",VLOOKUP(B320,サービスコード!A:C,3,FALSE))</f>
        <v/>
      </c>
      <c r="F320" s="33"/>
      <c r="G320" s="17" t="str">
        <f t="shared" si="25"/>
        <v/>
      </c>
      <c r="H320" s="19"/>
      <c r="I320" s="15"/>
      <c r="J320" s="82"/>
    </row>
    <row r="321" spans="1:10" ht="12" customHeight="1" thickBot="1">
      <c r="A321" s="31" t="s">
        <v>96</v>
      </c>
      <c r="B321" s="33"/>
      <c r="C321" s="67" t="str">
        <f>IF(B321=0,"",VLOOKUP(B321,サービスコード!A:C,2,FALSE))</f>
        <v/>
      </c>
      <c r="D321" s="68"/>
      <c r="E321" s="16" t="str">
        <f>IF(B321=0,"",VLOOKUP(B321,サービスコード!A:C,3,FALSE))</f>
        <v/>
      </c>
      <c r="F321" s="33"/>
      <c r="G321" s="17" t="str">
        <f t="shared" si="25"/>
        <v/>
      </c>
      <c r="H321" s="19"/>
      <c r="I321" s="15"/>
      <c r="J321" s="56" t="s">
        <v>4</v>
      </c>
    </row>
    <row r="322" spans="1:10" ht="12" customHeight="1">
      <c r="A322" s="31" t="s">
        <v>97</v>
      </c>
      <c r="B322" s="33"/>
      <c r="C322" s="67" t="str">
        <f>IF(B322=0,"",VLOOKUP(B322,サービスコード!A:C,2,FALSE))</f>
        <v/>
      </c>
      <c r="D322" s="68"/>
      <c r="E322" s="16" t="str">
        <f>IF(B322=0,"",VLOOKUP(B322,サービスコード!A:C,3,FALSE))</f>
        <v/>
      </c>
      <c r="F322" s="33"/>
      <c r="G322" s="17" t="str">
        <f t="shared" si="25"/>
        <v/>
      </c>
      <c r="H322" s="19"/>
      <c r="I322" s="15"/>
      <c r="J322" s="69">
        <f>J315-J319</f>
        <v>0</v>
      </c>
    </row>
    <row r="323" spans="1:10" ht="12" customHeight="1" thickBot="1">
      <c r="A323" s="31" t="s">
        <v>98</v>
      </c>
      <c r="B323" s="34"/>
      <c r="C323" s="67" t="str">
        <f>IF(B323=0,"",VLOOKUP(B323,サービスコード!A:C,2,FALSE))</f>
        <v/>
      </c>
      <c r="D323" s="68"/>
      <c r="E323" s="16" t="str">
        <f>IF(B323=0,"",VLOOKUP(B323,サービスコード!A:C,3,FALSE))</f>
        <v/>
      </c>
      <c r="F323" s="34"/>
      <c r="G323" s="17" t="str">
        <f t="shared" si="25"/>
        <v/>
      </c>
      <c r="H323" s="20"/>
      <c r="I323" s="15"/>
      <c r="J323" s="70"/>
    </row>
    <row r="324" spans="1:10" ht="12" customHeight="1" thickBot="1">
      <c r="A324" s="21"/>
      <c r="B324" s="21"/>
      <c r="C324" s="21"/>
      <c r="D324" s="21"/>
      <c r="E324" s="21"/>
      <c r="F324" s="21"/>
      <c r="G324" s="21"/>
      <c r="H324" s="21"/>
    </row>
    <row r="325" spans="1:10" ht="12" customHeight="1" thickBot="1">
      <c r="A325" s="85">
        <f>A313+1</f>
        <v>27</v>
      </c>
      <c r="B325" s="36" t="s">
        <v>109</v>
      </c>
      <c r="C325" s="39"/>
      <c r="D325" s="36" t="s">
        <v>10</v>
      </c>
      <c r="E325" s="87" t="str">
        <f>IF(C325="","",VLOOKUP(C325,利用者情報入力!A:D,4,FALSE))</f>
        <v/>
      </c>
      <c r="F325" s="88"/>
      <c r="G325" s="23"/>
      <c r="H325" s="23"/>
      <c r="I325" s="23"/>
    </row>
    <row r="326" spans="1:10" ht="12" customHeight="1" thickBot="1">
      <c r="A326" s="86"/>
      <c r="B326" s="36" t="s">
        <v>112</v>
      </c>
      <c r="C326" s="38" t="str">
        <f>IF(C325="","",VLOOKUP(C325,利用者情報入力!A:D,2,FALSE))</f>
        <v/>
      </c>
      <c r="D326" s="36" t="s">
        <v>9</v>
      </c>
      <c r="E326" s="89" t="str">
        <f>IF(C325="","",IF(VLOOKUP(C325,利用者情報入力!A:D,3,FALSE)="","",VLOOKUP(C325,利用者情報入力!A:D,3,FALSE)))</f>
        <v/>
      </c>
      <c r="F326" s="90"/>
      <c r="G326" s="91"/>
      <c r="H326" s="37"/>
      <c r="I326" s="22"/>
      <c r="J326" s="55" t="s">
        <v>86</v>
      </c>
    </row>
    <row r="327" spans="1:10" ht="12" customHeight="1">
      <c r="A327" s="29" t="s">
        <v>114</v>
      </c>
      <c r="B327" s="14" t="s">
        <v>110</v>
      </c>
      <c r="C327" s="92" t="s">
        <v>11</v>
      </c>
      <c r="D327" s="93"/>
      <c r="E327" s="29" t="s">
        <v>12</v>
      </c>
      <c r="F327" s="29" t="s">
        <v>2</v>
      </c>
      <c r="G327" s="29" t="s">
        <v>13</v>
      </c>
      <c r="H327" s="14" t="s">
        <v>15</v>
      </c>
      <c r="I327" s="15"/>
      <c r="J327" s="81">
        <f>SUM(G328:G335)</f>
        <v>0</v>
      </c>
    </row>
    <row r="328" spans="1:10" ht="12" customHeight="1">
      <c r="A328" s="31" t="s">
        <v>108</v>
      </c>
      <c r="B328" s="32"/>
      <c r="C328" s="67" t="str">
        <f>IF(B328=0,"",VLOOKUP(B328,サービスコード!A:C,2,FALSE))</f>
        <v/>
      </c>
      <c r="D328" s="68"/>
      <c r="E328" s="16" t="str">
        <f>IF(B328=0,"",VLOOKUP(B328,サービスコード!A:C,3,FALSE))</f>
        <v/>
      </c>
      <c r="F328" s="32"/>
      <c r="G328" s="17" t="str">
        <f t="shared" ref="G328:G335" si="26">IF(B328=0,"",(E328*F328))</f>
        <v/>
      </c>
      <c r="H328" s="18"/>
      <c r="I328" s="15"/>
      <c r="J328" s="82"/>
    </row>
    <row r="329" spans="1:10" ht="12" customHeight="1">
      <c r="A329" s="31" t="s">
        <v>92</v>
      </c>
      <c r="B329" s="33"/>
      <c r="C329" s="67" t="str">
        <f>IF(B329=0,"",VLOOKUP(B329,サービスコード!A:C,2,FALSE))</f>
        <v/>
      </c>
      <c r="D329" s="68"/>
      <c r="E329" s="16" t="str">
        <f>IF(B329=0,"",VLOOKUP(B329,サービスコード!A:C,3,FALSE))</f>
        <v/>
      </c>
      <c r="F329" s="33"/>
      <c r="G329" s="17" t="str">
        <f t="shared" si="26"/>
        <v/>
      </c>
      <c r="H329" s="19"/>
      <c r="I329" s="15"/>
      <c r="J329" s="83" t="s">
        <v>87</v>
      </c>
    </row>
    <row r="330" spans="1:10" ht="12" customHeight="1">
      <c r="A330" s="31" t="s">
        <v>93</v>
      </c>
      <c r="B330" s="33"/>
      <c r="C330" s="67" t="str">
        <f>IF(B330=0,"",VLOOKUP(B330,サービスコード!A:C,2,FALSE))</f>
        <v/>
      </c>
      <c r="D330" s="68"/>
      <c r="E330" s="16" t="str">
        <f>IF(B330=0,"",VLOOKUP(B330,サービスコード!A:C,3,FALSE))</f>
        <v/>
      </c>
      <c r="F330" s="33"/>
      <c r="G330" s="17" t="str">
        <f t="shared" si="26"/>
        <v/>
      </c>
      <c r="H330" s="19"/>
      <c r="I330" s="15"/>
      <c r="J330" s="84"/>
    </row>
    <row r="331" spans="1:10" ht="12" customHeight="1">
      <c r="A331" s="31" t="s">
        <v>94</v>
      </c>
      <c r="B331" s="33"/>
      <c r="C331" s="67" t="str">
        <f>IF(B331=0,"",VLOOKUP(B331,サービスコード!A:C,2,FALSE))</f>
        <v/>
      </c>
      <c r="D331" s="68"/>
      <c r="E331" s="16" t="str">
        <f>IF(B331=0,"",VLOOKUP(B331,サービスコード!A:C,3,FALSE))</f>
        <v/>
      </c>
      <c r="F331" s="33"/>
      <c r="G331" s="17" t="str">
        <f t="shared" si="26"/>
        <v/>
      </c>
      <c r="H331" s="19"/>
      <c r="I331" s="15"/>
      <c r="J331" s="81" t="str">
        <f>IF(E325="","0 ",J327*E325)</f>
        <v xml:space="preserve">0 </v>
      </c>
    </row>
    <row r="332" spans="1:10" ht="12" customHeight="1">
      <c r="A332" s="31" t="s">
        <v>95</v>
      </c>
      <c r="B332" s="33"/>
      <c r="C332" s="67" t="str">
        <f>IF(B332=0,"",VLOOKUP(B332,サービスコード!A:C,2,FALSE))</f>
        <v/>
      </c>
      <c r="D332" s="68"/>
      <c r="E332" s="16" t="str">
        <f>IF(B332=0,"",VLOOKUP(B332,サービスコード!A:C,3,FALSE))</f>
        <v/>
      </c>
      <c r="F332" s="33"/>
      <c r="G332" s="17" t="str">
        <f t="shared" si="26"/>
        <v/>
      </c>
      <c r="H332" s="19"/>
      <c r="I332" s="15"/>
      <c r="J332" s="82"/>
    </row>
    <row r="333" spans="1:10" ht="12" customHeight="1" thickBot="1">
      <c r="A333" s="31" t="s">
        <v>96</v>
      </c>
      <c r="B333" s="33"/>
      <c r="C333" s="67" t="str">
        <f>IF(B333=0,"",VLOOKUP(B333,サービスコード!A:C,2,FALSE))</f>
        <v/>
      </c>
      <c r="D333" s="68"/>
      <c r="E333" s="16" t="str">
        <f>IF(B333=0,"",VLOOKUP(B333,サービスコード!A:C,3,FALSE))</f>
        <v/>
      </c>
      <c r="F333" s="33"/>
      <c r="G333" s="17" t="str">
        <f t="shared" si="26"/>
        <v/>
      </c>
      <c r="H333" s="19"/>
      <c r="I333" s="15"/>
      <c r="J333" s="56" t="s">
        <v>4</v>
      </c>
    </row>
    <row r="334" spans="1:10" ht="12" customHeight="1">
      <c r="A334" s="31" t="s">
        <v>97</v>
      </c>
      <c r="B334" s="33"/>
      <c r="C334" s="67" t="str">
        <f>IF(B334=0,"",VLOOKUP(B334,サービスコード!A:C,2,FALSE))</f>
        <v/>
      </c>
      <c r="D334" s="68"/>
      <c r="E334" s="16" t="str">
        <f>IF(B334=0,"",VLOOKUP(B334,サービスコード!A:C,3,FALSE))</f>
        <v/>
      </c>
      <c r="F334" s="33"/>
      <c r="G334" s="17" t="str">
        <f t="shared" si="26"/>
        <v/>
      </c>
      <c r="H334" s="19"/>
      <c r="I334" s="15"/>
      <c r="J334" s="69">
        <f>J327-J331</f>
        <v>0</v>
      </c>
    </row>
    <row r="335" spans="1:10" ht="12" customHeight="1" thickBot="1">
      <c r="A335" s="31" t="s">
        <v>98</v>
      </c>
      <c r="B335" s="34"/>
      <c r="C335" s="67" t="str">
        <f>IF(B335=0,"",VLOOKUP(B335,サービスコード!A:C,2,FALSE))</f>
        <v/>
      </c>
      <c r="D335" s="68"/>
      <c r="E335" s="16" t="str">
        <f>IF(B335=0,"",VLOOKUP(B335,サービスコード!A:C,3,FALSE))</f>
        <v/>
      </c>
      <c r="F335" s="34"/>
      <c r="G335" s="17" t="str">
        <f t="shared" si="26"/>
        <v/>
      </c>
      <c r="H335" s="20"/>
      <c r="I335" s="15"/>
      <c r="J335" s="70"/>
    </row>
    <row r="336" spans="1:10" ht="12" customHeight="1" thickBot="1">
      <c r="A336" s="21"/>
      <c r="B336" s="21"/>
      <c r="C336" s="21"/>
      <c r="D336" s="21"/>
      <c r="E336" s="21"/>
      <c r="F336" s="21"/>
      <c r="G336" s="21"/>
      <c r="H336" s="21"/>
    </row>
    <row r="337" spans="1:10" ht="12" customHeight="1" thickBot="1">
      <c r="A337" s="85">
        <f>A325+1</f>
        <v>28</v>
      </c>
      <c r="B337" s="36" t="s">
        <v>111</v>
      </c>
      <c r="C337" s="39"/>
      <c r="D337" s="36" t="s">
        <v>10</v>
      </c>
      <c r="E337" s="87" t="str">
        <f>IF(C337="","",VLOOKUP(C337,利用者情報入力!A:D,4,FALSE))</f>
        <v/>
      </c>
      <c r="F337" s="88"/>
      <c r="G337" s="23"/>
      <c r="H337" s="23"/>
      <c r="I337" s="23"/>
    </row>
    <row r="338" spans="1:10" ht="12" customHeight="1" thickBot="1">
      <c r="A338" s="86"/>
      <c r="B338" s="36" t="s">
        <v>117</v>
      </c>
      <c r="C338" s="38" t="str">
        <f>IF(C337="","",VLOOKUP(C337,利用者情報入力!A:D,2,FALSE))</f>
        <v/>
      </c>
      <c r="D338" s="36" t="s">
        <v>9</v>
      </c>
      <c r="E338" s="89" t="str">
        <f>IF(C337="","",IF(VLOOKUP(C337,利用者情報入力!A:D,3,FALSE)="","",VLOOKUP(C337,利用者情報入力!A:D,3,FALSE)))</f>
        <v/>
      </c>
      <c r="F338" s="90"/>
      <c r="G338" s="91"/>
      <c r="H338" s="37"/>
      <c r="I338" s="22"/>
      <c r="J338" s="55" t="s">
        <v>86</v>
      </c>
    </row>
    <row r="339" spans="1:10" ht="12" customHeight="1">
      <c r="A339" s="29" t="s">
        <v>113</v>
      </c>
      <c r="B339" s="14" t="s">
        <v>110</v>
      </c>
      <c r="C339" s="92" t="s">
        <v>11</v>
      </c>
      <c r="D339" s="93"/>
      <c r="E339" s="29" t="s">
        <v>12</v>
      </c>
      <c r="F339" s="29" t="s">
        <v>2</v>
      </c>
      <c r="G339" s="29" t="s">
        <v>13</v>
      </c>
      <c r="H339" s="14" t="s">
        <v>15</v>
      </c>
      <c r="I339" s="15"/>
      <c r="J339" s="81">
        <f>SUM(G340:G347)</f>
        <v>0</v>
      </c>
    </row>
    <row r="340" spans="1:10" ht="12" customHeight="1">
      <c r="A340" s="31" t="s">
        <v>116</v>
      </c>
      <c r="B340" s="32"/>
      <c r="C340" s="67" t="str">
        <f>IF(B340=0,"",VLOOKUP(B340,サービスコード!A:C,2,FALSE))</f>
        <v/>
      </c>
      <c r="D340" s="68"/>
      <c r="E340" s="16" t="str">
        <f>IF(B340=0,"",VLOOKUP(B340,サービスコード!A:C,3,FALSE))</f>
        <v/>
      </c>
      <c r="F340" s="32"/>
      <c r="G340" s="17" t="str">
        <f t="shared" ref="G340:G347" si="27">IF(B340=0,"",(E340*F340))</f>
        <v/>
      </c>
      <c r="H340" s="18"/>
      <c r="I340" s="15"/>
      <c r="J340" s="82"/>
    </row>
    <row r="341" spans="1:10" ht="12" customHeight="1">
      <c r="A341" s="31" t="s">
        <v>92</v>
      </c>
      <c r="B341" s="33"/>
      <c r="C341" s="67" t="str">
        <f>IF(B341=0,"",VLOOKUP(B341,サービスコード!A:C,2,FALSE))</f>
        <v/>
      </c>
      <c r="D341" s="68"/>
      <c r="E341" s="16" t="str">
        <f>IF(B341=0,"",VLOOKUP(B341,サービスコード!A:C,3,FALSE))</f>
        <v/>
      </c>
      <c r="F341" s="33"/>
      <c r="G341" s="17" t="str">
        <f t="shared" si="27"/>
        <v/>
      </c>
      <c r="H341" s="19"/>
      <c r="I341" s="15"/>
      <c r="J341" s="83" t="s">
        <v>87</v>
      </c>
    </row>
    <row r="342" spans="1:10" ht="12" customHeight="1">
      <c r="A342" s="31" t="s">
        <v>93</v>
      </c>
      <c r="B342" s="33"/>
      <c r="C342" s="67" t="str">
        <f>IF(B342=0,"",VLOOKUP(B342,サービスコード!A:C,2,FALSE))</f>
        <v/>
      </c>
      <c r="D342" s="68"/>
      <c r="E342" s="16" t="str">
        <f>IF(B342=0,"",VLOOKUP(B342,サービスコード!A:C,3,FALSE))</f>
        <v/>
      </c>
      <c r="F342" s="33"/>
      <c r="G342" s="17" t="str">
        <f t="shared" si="27"/>
        <v/>
      </c>
      <c r="H342" s="19"/>
      <c r="I342" s="15"/>
      <c r="J342" s="84"/>
    </row>
    <row r="343" spans="1:10" ht="12" customHeight="1">
      <c r="A343" s="31" t="s">
        <v>94</v>
      </c>
      <c r="B343" s="33"/>
      <c r="C343" s="67" t="str">
        <f>IF(B343=0,"",VLOOKUP(B343,サービスコード!A:C,2,FALSE))</f>
        <v/>
      </c>
      <c r="D343" s="68"/>
      <c r="E343" s="16" t="str">
        <f>IF(B343=0,"",VLOOKUP(B343,サービスコード!A:C,3,FALSE))</f>
        <v/>
      </c>
      <c r="F343" s="33"/>
      <c r="G343" s="17" t="str">
        <f t="shared" si="27"/>
        <v/>
      </c>
      <c r="H343" s="19"/>
      <c r="I343" s="15"/>
      <c r="J343" s="81" t="str">
        <f>IF(E337="","0 ",J339*E337)</f>
        <v xml:space="preserve">0 </v>
      </c>
    </row>
    <row r="344" spans="1:10" ht="12" customHeight="1">
      <c r="A344" s="31" t="s">
        <v>95</v>
      </c>
      <c r="B344" s="33"/>
      <c r="C344" s="67" t="str">
        <f>IF(B344=0,"",VLOOKUP(B344,サービスコード!A:C,2,FALSE))</f>
        <v/>
      </c>
      <c r="D344" s="68"/>
      <c r="E344" s="16" t="str">
        <f>IF(B344=0,"",VLOOKUP(B344,サービスコード!A:C,3,FALSE))</f>
        <v/>
      </c>
      <c r="F344" s="33"/>
      <c r="G344" s="17" t="str">
        <f t="shared" si="27"/>
        <v/>
      </c>
      <c r="H344" s="19"/>
      <c r="I344" s="15"/>
      <c r="J344" s="82"/>
    </row>
    <row r="345" spans="1:10" ht="12" customHeight="1" thickBot="1">
      <c r="A345" s="31" t="s">
        <v>96</v>
      </c>
      <c r="B345" s="33"/>
      <c r="C345" s="67" t="str">
        <f>IF(B345=0,"",VLOOKUP(B345,サービスコード!A:C,2,FALSE))</f>
        <v/>
      </c>
      <c r="D345" s="68"/>
      <c r="E345" s="16" t="str">
        <f>IF(B345=0,"",VLOOKUP(B345,サービスコード!A:C,3,FALSE))</f>
        <v/>
      </c>
      <c r="F345" s="33"/>
      <c r="G345" s="17" t="str">
        <f t="shared" si="27"/>
        <v/>
      </c>
      <c r="H345" s="19"/>
      <c r="I345" s="15"/>
      <c r="J345" s="56" t="s">
        <v>4</v>
      </c>
    </row>
    <row r="346" spans="1:10" ht="12" customHeight="1">
      <c r="A346" s="31" t="s">
        <v>97</v>
      </c>
      <c r="B346" s="33"/>
      <c r="C346" s="67" t="str">
        <f>IF(B346=0,"",VLOOKUP(B346,サービスコード!A:C,2,FALSE))</f>
        <v/>
      </c>
      <c r="D346" s="68"/>
      <c r="E346" s="16" t="str">
        <f>IF(B346=0,"",VLOOKUP(B346,サービスコード!A:C,3,FALSE))</f>
        <v/>
      </c>
      <c r="F346" s="33"/>
      <c r="G346" s="17" t="str">
        <f t="shared" si="27"/>
        <v/>
      </c>
      <c r="H346" s="19"/>
      <c r="I346" s="15"/>
      <c r="J346" s="69">
        <f>J339-J343</f>
        <v>0</v>
      </c>
    </row>
    <row r="347" spans="1:10" ht="12" customHeight="1" thickBot="1">
      <c r="A347" s="31" t="s">
        <v>98</v>
      </c>
      <c r="B347" s="34"/>
      <c r="C347" s="67" t="str">
        <f>IF(B347=0,"",VLOOKUP(B347,サービスコード!A:C,2,FALSE))</f>
        <v/>
      </c>
      <c r="D347" s="68"/>
      <c r="E347" s="16" t="str">
        <f>IF(B347=0,"",VLOOKUP(B347,サービスコード!A:C,3,FALSE))</f>
        <v/>
      </c>
      <c r="F347" s="34"/>
      <c r="G347" s="17" t="str">
        <f t="shared" si="27"/>
        <v/>
      </c>
      <c r="H347" s="20"/>
      <c r="I347" s="15"/>
      <c r="J347" s="70"/>
    </row>
    <row r="348" spans="1:10" ht="12" customHeight="1" thickBot="1">
      <c r="A348" s="21"/>
      <c r="B348" s="21"/>
      <c r="C348" s="21"/>
      <c r="D348" s="21"/>
      <c r="E348" s="21"/>
      <c r="F348" s="21"/>
      <c r="G348" s="21"/>
      <c r="H348" s="21"/>
    </row>
    <row r="349" spans="1:10" ht="12" customHeight="1" thickBot="1">
      <c r="A349" s="85">
        <f>A337+1</f>
        <v>29</v>
      </c>
      <c r="B349" s="36" t="s">
        <v>109</v>
      </c>
      <c r="C349" s="39"/>
      <c r="D349" s="36" t="s">
        <v>10</v>
      </c>
      <c r="E349" s="87" t="str">
        <f>IF(C349="","",VLOOKUP(C349,利用者情報入力!A:D,4,FALSE))</f>
        <v/>
      </c>
      <c r="F349" s="88"/>
      <c r="G349" s="23"/>
      <c r="H349" s="23"/>
      <c r="I349" s="23"/>
    </row>
    <row r="350" spans="1:10" ht="12" customHeight="1" thickBot="1">
      <c r="A350" s="86"/>
      <c r="B350" s="36" t="s">
        <v>112</v>
      </c>
      <c r="C350" s="38" t="str">
        <f>IF(C349="","",VLOOKUP(C349,利用者情報入力!A:D,2,FALSE))</f>
        <v/>
      </c>
      <c r="D350" s="36" t="s">
        <v>9</v>
      </c>
      <c r="E350" s="89" t="str">
        <f>IF(C349="","",IF(VLOOKUP(C349,利用者情報入力!A:D,3,FALSE)="","",VLOOKUP(C349,利用者情報入力!A:D,3,FALSE)))</f>
        <v/>
      </c>
      <c r="F350" s="90"/>
      <c r="G350" s="91"/>
      <c r="H350" s="37"/>
      <c r="I350" s="22"/>
      <c r="J350" s="55" t="s">
        <v>86</v>
      </c>
    </row>
    <row r="351" spans="1:10" ht="12" customHeight="1">
      <c r="A351" s="29" t="s">
        <v>113</v>
      </c>
      <c r="B351" s="14" t="s">
        <v>115</v>
      </c>
      <c r="C351" s="92" t="s">
        <v>11</v>
      </c>
      <c r="D351" s="93"/>
      <c r="E351" s="29" t="s">
        <v>12</v>
      </c>
      <c r="F351" s="29" t="s">
        <v>2</v>
      </c>
      <c r="G351" s="29" t="s">
        <v>13</v>
      </c>
      <c r="H351" s="14" t="s">
        <v>15</v>
      </c>
      <c r="I351" s="15"/>
      <c r="J351" s="81">
        <f>SUM(G352:G359)</f>
        <v>0</v>
      </c>
    </row>
    <row r="352" spans="1:10" ht="12" customHeight="1">
      <c r="A352" s="31" t="s">
        <v>116</v>
      </c>
      <c r="B352" s="32"/>
      <c r="C352" s="67" t="str">
        <f>IF(B352=0,"",VLOOKUP(B352,サービスコード!A:C,2,FALSE))</f>
        <v/>
      </c>
      <c r="D352" s="68"/>
      <c r="E352" s="16" t="str">
        <f>IF(B352=0,"",VLOOKUP(B352,サービスコード!A:C,3,FALSE))</f>
        <v/>
      </c>
      <c r="F352" s="32"/>
      <c r="G352" s="17" t="str">
        <f t="shared" ref="G352:G359" si="28">IF(B352=0,"",(E352*F352))</f>
        <v/>
      </c>
      <c r="H352" s="18"/>
      <c r="I352" s="15"/>
      <c r="J352" s="82"/>
    </row>
    <row r="353" spans="1:10" ht="12" customHeight="1">
      <c r="A353" s="31" t="s">
        <v>92</v>
      </c>
      <c r="B353" s="33"/>
      <c r="C353" s="67" t="str">
        <f>IF(B353=0,"",VLOOKUP(B353,サービスコード!A:C,2,FALSE))</f>
        <v/>
      </c>
      <c r="D353" s="68"/>
      <c r="E353" s="16" t="str">
        <f>IF(B353=0,"",VLOOKUP(B353,サービスコード!A:C,3,FALSE))</f>
        <v/>
      </c>
      <c r="F353" s="33"/>
      <c r="G353" s="17" t="str">
        <f t="shared" si="28"/>
        <v/>
      </c>
      <c r="H353" s="19"/>
      <c r="I353" s="15"/>
      <c r="J353" s="83" t="s">
        <v>87</v>
      </c>
    </row>
    <row r="354" spans="1:10" ht="12" customHeight="1">
      <c r="A354" s="31" t="s">
        <v>93</v>
      </c>
      <c r="B354" s="33"/>
      <c r="C354" s="67" t="str">
        <f>IF(B354=0,"",VLOOKUP(B354,サービスコード!A:C,2,FALSE))</f>
        <v/>
      </c>
      <c r="D354" s="68"/>
      <c r="E354" s="16" t="str">
        <f>IF(B354=0,"",VLOOKUP(B354,サービスコード!A:C,3,FALSE))</f>
        <v/>
      </c>
      <c r="F354" s="33"/>
      <c r="G354" s="17" t="str">
        <f t="shared" si="28"/>
        <v/>
      </c>
      <c r="H354" s="19"/>
      <c r="I354" s="15"/>
      <c r="J354" s="84"/>
    </row>
    <row r="355" spans="1:10" ht="12" customHeight="1">
      <c r="A355" s="31" t="s">
        <v>94</v>
      </c>
      <c r="B355" s="33"/>
      <c r="C355" s="67" t="str">
        <f>IF(B355=0,"",VLOOKUP(B355,サービスコード!A:C,2,FALSE))</f>
        <v/>
      </c>
      <c r="D355" s="68"/>
      <c r="E355" s="16" t="str">
        <f>IF(B355=0,"",VLOOKUP(B355,サービスコード!A:C,3,FALSE))</f>
        <v/>
      </c>
      <c r="F355" s="33"/>
      <c r="G355" s="17" t="str">
        <f t="shared" si="28"/>
        <v/>
      </c>
      <c r="H355" s="19"/>
      <c r="I355" s="15"/>
      <c r="J355" s="81" t="str">
        <f>IF(E349="","0 ",J351*E349)</f>
        <v xml:space="preserve">0 </v>
      </c>
    </row>
    <row r="356" spans="1:10" ht="12" customHeight="1">
      <c r="A356" s="31" t="s">
        <v>95</v>
      </c>
      <c r="B356" s="33"/>
      <c r="C356" s="67" t="str">
        <f>IF(B356=0,"",VLOOKUP(B356,サービスコード!A:C,2,FALSE))</f>
        <v/>
      </c>
      <c r="D356" s="68"/>
      <c r="E356" s="16" t="str">
        <f>IF(B356=0,"",VLOOKUP(B356,サービスコード!A:C,3,FALSE))</f>
        <v/>
      </c>
      <c r="F356" s="33"/>
      <c r="G356" s="17" t="str">
        <f t="shared" si="28"/>
        <v/>
      </c>
      <c r="H356" s="19"/>
      <c r="I356" s="15"/>
      <c r="J356" s="82"/>
    </row>
    <row r="357" spans="1:10" ht="12" customHeight="1" thickBot="1">
      <c r="A357" s="31" t="s">
        <v>96</v>
      </c>
      <c r="B357" s="33"/>
      <c r="C357" s="67" t="str">
        <f>IF(B357=0,"",VLOOKUP(B357,サービスコード!A:C,2,FALSE))</f>
        <v/>
      </c>
      <c r="D357" s="68"/>
      <c r="E357" s="16" t="str">
        <f>IF(B357=0,"",VLOOKUP(B357,サービスコード!A:C,3,FALSE))</f>
        <v/>
      </c>
      <c r="F357" s="33"/>
      <c r="G357" s="17" t="str">
        <f t="shared" si="28"/>
        <v/>
      </c>
      <c r="H357" s="19"/>
      <c r="I357" s="15"/>
      <c r="J357" s="56" t="s">
        <v>4</v>
      </c>
    </row>
    <row r="358" spans="1:10" ht="12" customHeight="1">
      <c r="A358" s="31" t="s">
        <v>97</v>
      </c>
      <c r="B358" s="33"/>
      <c r="C358" s="67" t="str">
        <f>IF(B358=0,"",VLOOKUP(B358,サービスコード!A:C,2,FALSE))</f>
        <v/>
      </c>
      <c r="D358" s="68"/>
      <c r="E358" s="16" t="str">
        <f>IF(B358=0,"",VLOOKUP(B358,サービスコード!A:C,3,FALSE))</f>
        <v/>
      </c>
      <c r="F358" s="33"/>
      <c r="G358" s="17" t="str">
        <f t="shared" si="28"/>
        <v/>
      </c>
      <c r="H358" s="19"/>
      <c r="I358" s="15"/>
      <c r="J358" s="69">
        <f>J351-J355</f>
        <v>0</v>
      </c>
    </row>
    <row r="359" spans="1:10" ht="12" customHeight="1" thickBot="1">
      <c r="A359" s="31" t="s">
        <v>98</v>
      </c>
      <c r="B359" s="34"/>
      <c r="C359" s="67" t="str">
        <f>IF(B359=0,"",VLOOKUP(B359,サービスコード!A:C,2,FALSE))</f>
        <v/>
      </c>
      <c r="D359" s="68"/>
      <c r="E359" s="16" t="str">
        <f>IF(B359=0,"",VLOOKUP(B359,サービスコード!A:C,3,FALSE))</f>
        <v/>
      </c>
      <c r="F359" s="34"/>
      <c r="G359" s="17" t="str">
        <f t="shared" si="28"/>
        <v/>
      </c>
      <c r="H359" s="20"/>
      <c r="I359" s="15"/>
      <c r="J359" s="70"/>
    </row>
    <row r="360" spans="1:10" ht="12" customHeight="1" thickBot="1">
      <c r="A360" s="21"/>
      <c r="B360" s="21"/>
      <c r="C360" s="21"/>
      <c r="D360" s="21"/>
      <c r="E360" s="21"/>
      <c r="F360" s="21"/>
      <c r="G360" s="21"/>
      <c r="H360" s="21"/>
    </row>
    <row r="361" spans="1:10" ht="12" customHeight="1" thickBot="1">
      <c r="A361" s="85">
        <f>A349+1</f>
        <v>30</v>
      </c>
      <c r="B361" s="36" t="s">
        <v>111</v>
      </c>
      <c r="C361" s="39"/>
      <c r="D361" s="36" t="s">
        <v>10</v>
      </c>
      <c r="E361" s="87" t="str">
        <f>IF(C361="","",VLOOKUP(C361,利用者情報入力!A:D,4,FALSE))</f>
        <v/>
      </c>
      <c r="F361" s="88"/>
      <c r="G361" s="23"/>
      <c r="H361" s="23"/>
      <c r="I361" s="23"/>
    </row>
    <row r="362" spans="1:10" ht="12" customHeight="1" thickBot="1">
      <c r="A362" s="86"/>
      <c r="B362" s="36" t="s">
        <v>117</v>
      </c>
      <c r="C362" s="38" t="str">
        <f>IF(C361="","",VLOOKUP(C361,利用者情報入力!A:D,2,FALSE))</f>
        <v/>
      </c>
      <c r="D362" s="36" t="s">
        <v>9</v>
      </c>
      <c r="E362" s="89" t="str">
        <f>IF(C361="","",IF(VLOOKUP(C361,利用者情報入力!A:D,3,FALSE)="","",VLOOKUP(C361,利用者情報入力!A:D,3,FALSE)))</f>
        <v/>
      </c>
      <c r="F362" s="90"/>
      <c r="G362" s="91"/>
      <c r="H362" s="37"/>
      <c r="I362" s="22"/>
      <c r="J362" s="55" t="s">
        <v>86</v>
      </c>
    </row>
    <row r="363" spans="1:10" ht="12" customHeight="1">
      <c r="A363" s="29" t="s">
        <v>113</v>
      </c>
      <c r="B363" s="14" t="s">
        <v>115</v>
      </c>
      <c r="C363" s="92" t="s">
        <v>11</v>
      </c>
      <c r="D363" s="93"/>
      <c r="E363" s="29" t="s">
        <v>12</v>
      </c>
      <c r="F363" s="29" t="s">
        <v>2</v>
      </c>
      <c r="G363" s="29" t="s">
        <v>13</v>
      </c>
      <c r="H363" s="14" t="s">
        <v>15</v>
      </c>
      <c r="I363" s="15"/>
      <c r="J363" s="81">
        <f>SUM(G364:G371)</f>
        <v>0</v>
      </c>
    </row>
    <row r="364" spans="1:10" ht="12" customHeight="1">
      <c r="A364" s="31" t="s">
        <v>108</v>
      </c>
      <c r="B364" s="32"/>
      <c r="C364" s="67" t="str">
        <f>IF(B364=0,"",VLOOKUP(B364,サービスコード!A:C,2,FALSE))</f>
        <v/>
      </c>
      <c r="D364" s="68"/>
      <c r="E364" s="16" t="str">
        <f>IF(B364=0,"",VLOOKUP(B364,サービスコード!A:C,3,FALSE))</f>
        <v/>
      </c>
      <c r="F364" s="32"/>
      <c r="G364" s="17" t="str">
        <f t="shared" ref="G364:G371" si="29">IF(B364=0,"",(E364*F364))</f>
        <v/>
      </c>
      <c r="H364" s="18"/>
      <c r="I364" s="15"/>
      <c r="J364" s="82"/>
    </row>
    <row r="365" spans="1:10" ht="12" customHeight="1">
      <c r="A365" s="31" t="s">
        <v>92</v>
      </c>
      <c r="B365" s="33"/>
      <c r="C365" s="67" t="str">
        <f>IF(B365=0,"",VLOOKUP(B365,サービスコード!A:C,2,FALSE))</f>
        <v/>
      </c>
      <c r="D365" s="68"/>
      <c r="E365" s="16" t="str">
        <f>IF(B365=0,"",VLOOKUP(B365,サービスコード!A:C,3,FALSE))</f>
        <v/>
      </c>
      <c r="F365" s="33"/>
      <c r="G365" s="17" t="str">
        <f t="shared" si="29"/>
        <v/>
      </c>
      <c r="H365" s="19"/>
      <c r="I365" s="15"/>
      <c r="J365" s="83" t="s">
        <v>87</v>
      </c>
    </row>
    <row r="366" spans="1:10" ht="12" customHeight="1">
      <c r="A366" s="31" t="s">
        <v>93</v>
      </c>
      <c r="B366" s="33"/>
      <c r="C366" s="67" t="str">
        <f>IF(B366=0,"",VLOOKUP(B366,サービスコード!A:C,2,FALSE))</f>
        <v/>
      </c>
      <c r="D366" s="68"/>
      <c r="E366" s="16" t="str">
        <f>IF(B366=0,"",VLOOKUP(B366,サービスコード!A:C,3,FALSE))</f>
        <v/>
      </c>
      <c r="F366" s="33"/>
      <c r="G366" s="17" t="str">
        <f t="shared" si="29"/>
        <v/>
      </c>
      <c r="H366" s="19"/>
      <c r="I366" s="15"/>
      <c r="J366" s="84"/>
    </row>
    <row r="367" spans="1:10" ht="12" customHeight="1">
      <c r="A367" s="31" t="s">
        <v>94</v>
      </c>
      <c r="B367" s="33"/>
      <c r="C367" s="67" t="str">
        <f>IF(B367=0,"",VLOOKUP(B367,サービスコード!A:C,2,FALSE))</f>
        <v/>
      </c>
      <c r="D367" s="68"/>
      <c r="E367" s="16" t="str">
        <f>IF(B367=0,"",VLOOKUP(B367,サービスコード!A:C,3,FALSE))</f>
        <v/>
      </c>
      <c r="F367" s="33"/>
      <c r="G367" s="17" t="str">
        <f t="shared" si="29"/>
        <v/>
      </c>
      <c r="H367" s="19"/>
      <c r="I367" s="15"/>
      <c r="J367" s="81" t="str">
        <f>IF(E361="","0 ",J363*E361)</f>
        <v xml:space="preserve">0 </v>
      </c>
    </row>
    <row r="368" spans="1:10" ht="12" customHeight="1">
      <c r="A368" s="31" t="s">
        <v>95</v>
      </c>
      <c r="B368" s="33"/>
      <c r="C368" s="67" t="str">
        <f>IF(B368=0,"",VLOOKUP(B368,サービスコード!A:C,2,FALSE))</f>
        <v/>
      </c>
      <c r="D368" s="68"/>
      <c r="E368" s="16" t="str">
        <f>IF(B368=0,"",VLOOKUP(B368,サービスコード!A:C,3,FALSE))</f>
        <v/>
      </c>
      <c r="F368" s="33"/>
      <c r="G368" s="17" t="str">
        <f t="shared" si="29"/>
        <v/>
      </c>
      <c r="H368" s="19"/>
      <c r="I368" s="15"/>
      <c r="J368" s="82"/>
    </row>
    <row r="369" spans="1:10" ht="12" customHeight="1" thickBot="1">
      <c r="A369" s="31" t="s">
        <v>96</v>
      </c>
      <c r="B369" s="33"/>
      <c r="C369" s="67" t="str">
        <f>IF(B369=0,"",VLOOKUP(B369,サービスコード!A:C,2,FALSE))</f>
        <v/>
      </c>
      <c r="D369" s="68"/>
      <c r="E369" s="16" t="str">
        <f>IF(B369=0,"",VLOOKUP(B369,サービスコード!A:C,3,FALSE))</f>
        <v/>
      </c>
      <c r="F369" s="33"/>
      <c r="G369" s="17" t="str">
        <f t="shared" si="29"/>
        <v/>
      </c>
      <c r="H369" s="19"/>
      <c r="I369" s="15"/>
      <c r="J369" s="56" t="s">
        <v>4</v>
      </c>
    </row>
    <row r="370" spans="1:10" ht="12" customHeight="1">
      <c r="A370" s="31" t="s">
        <v>97</v>
      </c>
      <c r="B370" s="33"/>
      <c r="C370" s="67" t="str">
        <f>IF(B370=0,"",VLOOKUP(B370,サービスコード!A:C,2,FALSE))</f>
        <v/>
      </c>
      <c r="D370" s="68"/>
      <c r="E370" s="16" t="str">
        <f>IF(B370=0,"",VLOOKUP(B370,サービスコード!A:C,3,FALSE))</f>
        <v/>
      </c>
      <c r="F370" s="33"/>
      <c r="G370" s="17" t="str">
        <f t="shared" si="29"/>
        <v/>
      </c>
      <c r="H370" s="19"/>
      <c r="I370" s="15"/>
      <c r="J370" s="69">
        <f>J363-J367</f>
        <v>0</v>
      </c>
    </row>
    <row r="371" spans="1:10" ht="12" customHeight="1" thickBot="1">
      <c r="A371" s="31" t="s">
        <v>98</v>
      </c>
      <c r="B371" s="34"/>
      <c r="C371" s="67" t="str">
        <f>IF(B371=0,"",VLOOKUP(B371,サービスコード!A:C,2,FALSE))</f>
        <v/>
      </c>
      <c r="D371" s="68"/>
      <c r="E371" s="16" t="str">
        <f>IF(B371=0,"",VLOOKUP(B371,サービスコード!A:C,3,FALSE))</f>
        <v/>
      </c>
      <c r="F371" s="34"/>
      <c r="G371" s="17" t="str">
        <f t="shared" si="29"/>
        <v/>
      </c>
      <c r="H371" s="20"/>
      <c r="I371" s="15"/>
      <c r="J371" s="70"/>
    </row>
    <row r="372" spans="1:10" ht="12" customHeight="1" thickBot="1">
      <c r="A372" s="21"/>
      <c r="B372" s="21"/>
      <c r="C372" s="21"/>
      <c r="D372" s="21"/>
      <c r="E372" s="21"/>
      <c r="F372" s="21"/>
      <c r="G372" s="21"/>
      <c r="H372" s="21"/>
    </row>
    <row r="373" spans="1:10" ht="12" customHeight="1" thickBot="1">
      <c r="A373" s="85">
        <f>A361+1</f>
        <v>31</v>
      </c>
      <c r="B373" s="36" t="s">
        <v>111</v>
      </c>
      <c r="C373" s="39"/>
      <c r="D373" s="36" t="s">
        <v>10</v>
      </c>
      <c r="E373" s="87" t="str">
        <f>IF(C373="","",VLOOKUP(C373,利用者情報入力!A:D,4,FALSE))</f>
        <v/>
      </c>
      <c r="F373" s="88"/>
      <c r="G373" s="23"/>
      <c r="H373" s="23"/>
      <c r="I373" s="23"/>
    </row>
    <row r="374" spans="1:10" ht="12" customHeight="1" thickBot="1">
      <c r="A374" s="86"/>
      <c r="B374" s="36" t="s">
        <v>117</v>
      </c>
      <c r="C374" s="38" t="str">
        <f>IF(C373="","",VLOOKUP(C373,利用者情報入力!A:D,2,FALSE))</f>
        <v/>
      </c>
      <c r="D374" s="36" t="s">
        <v>9</v>
      </c>
      <c r="E374" s="89" t="str">
        <f>IF(C373="","",IF(VLOOKUP(C373,利用者情報入力!A:D,3,FALSE)="","",VLOOKUP(C373,利用者情報入力!A:D,3,FALSE)))</f>
        <v/>
      </c>
      <c r="F374" s="90"/>
      <c r="G374" s="91"/>
      <c r="H374" s="37"/>
      <c r="I374" s="22"/>
      <c r="J374" s="55" t="s">
        <v>86</v>
      </c>
    </row>
    <row r="375" spans="1:10" ht="12" customHeight="1">
      <c r="A375" s="29" t="s">
        <v>114</v>
      </c>
      <c r="B375" s="14" t="s">
        <v>110</v>
      </c>
      <c r="C375" s="92" t="s">
        <v>11</v>
      </c>
      <c r="D375" s="93"/>
      <c r="E375" s="29" t="s">
        <v>12</v>
      </c>
      <c r="F375" s="29" t="s">
        <v>2</v>
      </c>
      <c r="G375" s="29" t="s">
        <v>13</v>
      </c>
      <c r="H375" s="14" t="s">
        <v>15</v>
      </c>
      <c r="I375" s="15"/>
      <c r="J375" s="81">
        <f>SUM(G376:G383)</f>
        <v>0</v>
      </c>
    </row>
    <row r="376" spans="1:10" ht="12" customHeight="1">
      <c r="A376" s="31" t="s">
        <v>116</v>
      </c>
      <c r="B376" s="32"/>
      <c r="C376" s="67" t="str">
        <f>IF(B376=0,"",VLOOKUP(B376,サービスコード!A:C,2,FALSE))</f>
        <v/>
      </c>
      <c r="D376" s="68"/>
      <c r="E376" s="16" t="str">
        <f>IF(B376=0,"",VLOOKUP(B376,サービスコード!A:C,3,FALSE))</f>
        <v/>
      </c>
      <c r="F376" s="32"/>
      <c r="G376" s="17" t="str">
        <f t="shared" ref="G376:G383" si="30">IF(B376=0,"",(E376*F376))</f>
        <v/>
      </c>
      <c r="H376" s="18"/>
      <c r="I376" s="15"/>
      <c r="J376" s="82"/>
    </row>
    <row r="377" spans="1:10" ht="12" customHeight="1">
      <c r="A377" s="31" t="s">
        <v>92</v>
      </c>
      <c r="B377" s="33"/>
      <c r="C377" s="67" t="str">
        <f>IF(B377=0,"",VLOOKUP(B377,サービスコード!A:C,2,FALSE))</f>
        <v/>
      </c>
      <c r="D377" s="68"/>
      <c r="E377" s="16" t="str">
        <f>IF(B377=0,"",VLOOKUP(B377,サービスコード!A:C,3,FALSE))</f>
        <v/>
      </c>
      <c r="F377" s="33"/>
      <c r="G377" s="17" t="str">
        <f t="shared" si="30"/>
        <v/>
      </c>
      <c r="H377" s="19"/>
      <c r="I377" s="15"/>
      <c r="J377" s="83" t="s">
        <v>87</v>
      </c>
    </row>
    <row r="378" spans="1:10" ht="12" customHeight="1">
      <c r="A378" s="31" t="s">
        <v>93</v>
      </c>
      <c r="B378" s="33"/>
      <c r="C378" s="67" t="str">
        <f>IF(B378=0,"",VLOOKUP(B378,サービスコード!A:C,2,FALSE))</f>
        <v/>
      </c>
      <c r="D378" s="68"/>
      <c r="E378" s="16" t="str">
        <f>IF(B378=0,"",VLOOKUP(B378,サービスコード!A:C,3,FALSE))</f>
        <v/>
      </c>
      <c r="F378" s="33"/>
      <c r="G378" s="17" t="str">
        <f t="shared" si="30"/>
        <v/>
      </c>
      <c r="H378" s="19"/>
      <c r="I378" s="15"/>
      <c r="J378" s="84"/>
    </row>
    <row r="379" spans="1:10" ht="12" customHeight="1">
      <c r="A379" s="31" t="s">
        <v>94</v>
      </c>
      <c r="B379" s="33"/>
      <c r="C379" s="67" t="str">
        <f>IF(B379=0,"",VLOOKUP(B379,サービスコード!A:C,2,FALSE))</f>
        <v/>
      </c>
      <c r="D379" s="68"/>
      <c r="E379" s="16" t="str">
        <f>IF(B379=0,"",VLOOKUP(B379,サービスコード!A:C,3,FALSE))</f>
        <v/>
      </c>
      <c r="F379" s="33"/>
      <c r="G379" s="17" t="str">
        <f t="shared" si="30"/>
        <v/>
      </c>
      <c r="H379" s="19"/>
      <c r="I379" s="15"/>
      <c r="J379" s="81" t="str">
        <f>IF(E373="","0 ",J375*E373)</f>
        <v xml:space="preserve">0 </v>
      </c>
    </row>
    <row r="380" spans="1:10" ht="12" customHeight="1">
      <c r="A380" s="31" t="s">
        <v>95</v>
      </c>
      <c r="B380" s="33"/>
      <c r="C380" s="67" t="str">
        <f>IF(B380=0,"",VLOOKUP(B380,サービスコード!A:C,2,FALSE))</f>
        <v/>
      </c>
      <c r="D380" s="68"/>
      <c r="E380" s="16" t="str">
        <f>IF(B380=0,"",VLOOKUP(B380,サービスコード!A:C,3,FALSE))</f>
        <v/>
      </c>
      <c r="F380" s="33"/>
      <c r="G380" s="17" t="str">
        <f t="shared" si="30"/>
        <v/>
      </c>
      <c r="H380" s="19"/>
      <c r="I380" s="15"/>
      <c r="J380" s="82"/>
    </row>
    <row r="381" spans="1:10" ht="12" customHeight="1" thickBot="1">
      <c r="A381" s="31" t="s">
        <v>96</v>
      </c>
      <c r="B381" s="33"/>
      <c r="C381" s="67" t="str">
        <f>IF(B381=0,"",VLOOKUP(B381,サービスコード!A:C,2,FALSE))</f>
        <v/>
      </c>
      <c r="D381" s="68"/>
      <c r="E381" s="16" t="str">
        <f>IF(B381=0,"",VLOOKUP(B381,サービスコード!A:C,3,FALSE))</f>
        <v/>
      </c>
      <c r="F381" s="33"/>
      <c r="G381" s="17" t="str">
        <f t="shared" si="30"/>
        <v/>
      </c>
      <c r="H381" s="19"/>
      <c r="I381" s="15"/>
      <c r="J381" s="56" t="s">
        <v>4</v>
      </c>
    </row>
    <row r="382" spans="1:10" ht="12" customHeight="1">
      <c r="A382" s="31" t="s">
        <v>97</v>
      </c>
      <c r="B382" s="33"/>
      <c r="C382" s="67" t="str">
        <f>IF(B382=0,"",VLOOKUP(B382,サービスコード!A:C,2,FALSE))</f>
        <v/>
      </c>
      <c r="D382" s="68"/>
      <c r="E382" s="16" t="str">
        <f>IF(B382=0,"",VLOOKUP(B382,サービスコード!A:C,3,FALSE))</f>
        <v/>
      </c>
      <c r="F382" s="33"/>
      <c r="G382" s="17" t="str">
        <f t="shared" si="30"/>
        <v/>
      </c>
      <c r="H382" s="19"/>
      <c r="I382" s="15"/>
      <c r="J382" s="69">
        <f>J375-J379</f>
        <v>0</v>
      </c>
    </row>
    <row r="383" spans="1:10" ht="12" customHeight="1" thickBot="1">
      <c r="A383" s="31" t="s">
        <v>98</v>
      </c>
      <c r="B383" s="34"/>
      <c r="C383" s="67" t="str">
        <f>IF(B383=0,"",VLOOKUP(B383,サービスコード!A:C,2,FALSE))</f>
        <v/>
      </c>
      <c r="D383" s="68"/>
      <c r="E383" s="16" t="str">
        <f>IF(B383=0,"",VLOOKUP(B383,サービスコード!A:C,3,FALSE))</f>
        <v/>
      </c>
      <c r="F383" s="34"/>
      <c r="G383" s="17" t="str">
        <f t="shared" si="30"/>
        <v/>
      </c>
      <c r="H383" s="20"/>
      <c r="I383" s="15"/>
      <c r="J383" s="70"/>
    </row>
    <row r="384" spans="1:10" ht="12" customHeight="1" thickBot="1">
      <c r="A384" s="21"/>
      <c r="B384" s="21"/>
      <c r="C384" s="21"/>
      <c r="D384" s="21"/>
      <c r="E384" s="21"/>
      <c r="F384" s="21"/>
      <c r="G384" s="21"/>
      <c r="H384" s="21"/>
    </row>
    <row r="385" spans="1:10" ht="12" customHeight="1" thickBot="1">
      <c r="A385" s="85">
        <f>A373+1</f>
        <v>32</v>
      </c>
      <c r="B385" s="36" t="s">
        <v>89</v>
      </c>
      <c r="C385" s="39"/>
      <c r="D385" s="36" t="s">
        <v>10</v>
      </c>
      <c r="E385" s="87" t="str">
        <f>IF(C385="","",VLOOKUP(C385,利用者情報入力!A:D,4,FALSE))</f>
        <v/>
      </c>
      <c r="F385" s="88"/>
      <c r="G385" s="23"/>
      <c r="H385" s="23"/>
      <c r="I385" s="23"/>
    </row>
    <row r="386" spans="1:10" ht="12" customHeight="1" thickBot="1">
      <c r="A386" s="86"/>
      <c r="B386" s="36" t="s">
        <v>90</v>
      </c>
      <c r="C386" s="38" t="str">
        <f>IF(C385="","",VLOOKUP(C385,利用者情報入力!A:D,2,FALSE))</f>
        <v/>
      </c>
      <c r="D386" s="36" t="s">
        <v>9</v>
      </c>
      <c r="E386" s="89" t="str">
        <f>IF(C385="","",IF(VLOOKUP(C385,利用者情報入力!A:D,3,FALSE)="","",VLOOKUP(C385,利用者情報入力!A:D,3,FALSE)))</f>
        <v/>
      </c>
      <c r="F386" s="90"/>
      <c r="G386" s="91"/>
      <c r="H386" s="37"/>
      <c r="I386" s="22"/>
      <c r="J386" s="55" t="s">
        <v>86</v>
      </c>
    </row>
    <row r="387" spans="1:10" ht="12" customHeight="1">
      <c r="A387" s="29" t="s">
        <v>14</v>
      </c>
      <c r="B387" s="14" t="s">
        <v>124</v>
      </c>
      <c r="C387" s="92" t="s">
        <v>11</v>
      </c>
      <c r="D387" s="93"/>
      <c r="E387" s="29" t="s">
        <v>12</v>
      </c>
      <c r="F387" s="29" t="s">
        <v>2</v>
      </c>
      <c r="G387" s="29" t="s">
        <v>13</v>
      </c>
      <c r="H387" s="14" t="s">
        <v>15</v>
      </c>
      <c r="I387" s="15"/>
      <c r="J387" s="81">
        <f>SUM(G388:G395)</f>
        <v>0</v>
      </c>
    </row>
    <row r="388" spans="1:10" ht="12" customHeight="1">
      <c r="A388" s="31" t="s">
        <v>125</v>
      </c>
      <c r="B388" s="32"/>
      <c r="C388" s="67" t="str">
        <f>IF(B388=0,"",VLOOKUP(B388,サービスコード!A:C,2,FALSE))</f>
        <v/>
      </c>
      <c r="D388" s="68"/>
      <c r="E388" s="16" t="str">
        <f>IF(B388=0,"",VLOOKUP(B388,サービスコード!A:C,3,FALSE))</f>
        <v/>
      </c>
      <c r="F388" s="32"/>
      <c r="G388" s="17" t="str">
        <f t="shared" ref="G388:G395" si="31">IF(B388=0,"",(E388*F388))</f>
        <v/>
      </c>
      <c r="H388" s="18"/>
      <c r="I388" s="15"/>
      <c r="J388" s="82"/>
    </row>
    <row r="389" spans="1:10" ht="12" customHeight="1">
      <c r="A389" s="31" t="s">
        <v>92</v>
      </c>
      <c r="B389" s="33"/>
      <c r="C389" s="67" t="str">
        <f>IF(B389=0,"",VLOOKUP(B389,サービスコード!A:C,2,FALSE))</f>
        <v/>
      </c>
      <c r="D389" s="68"/>
      <c r="E389" s="16" t="str">
        <f>IF(B389=0,"",VLOOKUP(B389,サービスコード!A:C,3,FALSE))</f>
        <v/>
      </c>
      <c r="F389" s="33"/>
      <c r="G389" s="17" t="str">
        <f t="shared" si="31"/>
        <v/>
      </c>
      <c r="H389" s="19"/>
      <c r="I389" s="15"/>
      <c r="J389" s="83" t="s">
        <v>87</v>
      </c>
    </row>
    <row r="390" spans="1:10" ht="12" customHeight="1">
      <c r="A390" s="31" t="s">
        <v>93</v>
      </c>
      <c r="B390" s="33"/>
      <c r="C390" s="67" t="str">
        <f>IF(B390=0,"",VLOOKUP(B390,サービスコード!A:C,2,FALSE))</f>
        <v/>
      </c>
      <c r="D390" s="68"/>
      <c r="E390" s="16" t="str">
        <f>IF(B390=0,"",VLOOKUP(B390,サービスコード!A:C,3,FALSE))</f>
        <v/>
      </c>
      <c r="F390" s="33"/>
      <c r="G390" s="17" t="str">
        <f t="shared" si="31"/>
        <v/>
      </c>
      <c r="H390" s="19"/>
      <c r="I390" s="15"/>
      <c r="J390" s="84"/>
    </row>
    <row r="391" spans="1:10" ht="12" customHeight="1">
      <c r="A391" s="31" t="s">
        <v>94</v>
      </c>
      <c r="B391" s="33"/>
      <c r="C391" s="67" t="str">
        <f>IF(B391=0,"",VLOOKUP(B391,サービスコード!A:C,2,FALSE))</f>
        <v/>
      </c>
      <c r="D391" s="68"/>
      <c r="E391" s="16" t="str">
        <f>IF(B391=0,"",VLOOKUP(B391,サービスコード!A:C,3,FALSE))</f>
        <v/>
      </c>
      <c r="F391" s="33"/>
      <c r="G391" s="17" t="str">
        <f t="shared" si="31"/>
        <v/>
      </c>
      <c r="H391" s="19"/>
      <c r="I391" s="15"/>
      <c r="J391" s="81" t="str">
        <f>IF(E385="","0 ",J387*E385)</f>
        <v xml:space="preserve">0 </v>
      </c>
    </row>
    <row r="392" spans="1:10" ht="12" customHeight="1">
      <c r="A392" s="31" t="s">
        <v>95</v>
      </c>
      <c r="B392" s="33"/>
      <c r="C392" s="67" t="str">
        <f>IF(B392=0,"",VLOOKUP(B392,サービスコード!A:C,2,FALSE))</f>
        <v/>
      </c>
      <c r="D392" s="68"/>
      <c r="E392" s="16" t="str">
        <f>IF(B392=0,"",VLOOKUP(B392,サービスコード!A:C,3,FALSE))</f>
        <v/>
      </c>
      <c r="F392" s="33"/>
      <c r="G392" s="17" t="str">
        <f t="shared" si="31"/>
        <v/>
      </c>
      <c r="H392" s="19"/>
      <c r="I392" s="15"/>
      <c r="J392" s="82"/>
    </row>
    <row r="393" spans="1:10" ht="12" customHeight="1" thickBot="1">
      <c r="A393" s="31" t="s">
        <v>96</v>
      </c>
      <c r="B393" s="33"/>
      <c r="C393" s="67" t="str">
        <f>IF(B393=0,"",VLOOKUP(B393,サービスコード!A:C,2,FALSE))</f>
        <v/>
      </c>
      <c r="D393" s="68"/>
      <c r="E393" s="16" t="str">
        <f>IF(B393=0,"",VLOOKUP(B393,サービスコード!A:C,3,FALSE))</f>
        <v/>
      </c>
      <c r="F393" s="33"/>
      <c r="G393" s="17" t="str">
        <f t="shared" si="31"/>
        <v/>
      </c>
      <c r="H393" s="19"/>
      <c r="I393" s="15"/>
      <c r="J393" s="56" t="s">
        <v>4</v>
      </c>
    </row>
    <row r="394" spans="1:10" ht="12" customHeight="1">
      <c r="A394" s="31" t="s">
        <v>97</v>
      </c>
      <c r="B394" s="33"/>
      <c r="C394" s="67" t="str">
        <f>IF(B394=0,"",VLOOKUP(B394,サービスコード!A:C,2,FALSE))</f>
        <v/>
      </c>
      <c r="D394" s="68"/>
      <c r="E394" s="16" t="str">
        <f>IF(B394=0,"",VLOOKUP(B394,サービスコード!A:C,3,FALSE))</f>
        <v/>
      </c>
      <c r="F394" s="33"/>
      <c r="G394" s="17" t="str">
        <f t="shared" si="31"/>
        <v/>
      </c>
      <c r="H394" s="19"/>
      <c r="I394" s="15"/>
      <c r="J394" s="69">
        <f>J387-J391</f>
        <v>0</v>
      </c>
    </row>
    <row r="395" spans="1:10" ht="12" customHeight="1" thickBot="1">
      <c r="A395" s="31" t="s">
        <v>98</v>
      </c>
      <c r="B395" s="34"/>
      <c r="C395" s="67" t="str">
        <f>IF(B395=0,"",VLOOKUP(B395,サービスコード!A:C,2,FALSE))</f>
        <v/>
      </c>
      <c r="D395" s="68"/>
      <c r="E395" s="16" t="str">
        <f>IF(B395=0,"",VLOOKUP(B395,サービスコード!A:C,3,FALSE))</f>
        <v/>
      </c>
      <c r="F395" s="34"/>
      <c r="G395" s="17" t="str">
        <f t="shared" si="31"/>
        <v/>
      </c>
      <c r="H395" s="20"/>
      <c r="I395" s="15"/>
      <c r="J395" s="70"/>
    </row>
    <row r="396" spans="1:10" ht="12" customHeight="1" thickBot="1">
      <c r="A396" s="21"/>
      <c r="B396" s="21"/>
      <c r="C396" s="21"/>
      <c r="D396" s="21"/>
      <c r="E396" s="21"/>
      <c r="F396" s="21"/>
      <c r="G396" s="21"/>
      <c r="H396" s="21"/>
    </row>
    <row r="397" spans="1:10" ht="12" customHeight="1" thickBot="1">
      <c r="A397" s="85">
        <f>A385+1</f>
        <v>33</v>
      </c>
      <c r="B397" s="36" t="s">
        <v>89</v>
      </c>
      <c r="C397" s="39"/>
      <c r="D397" s="36" t="s">
        <v>10</v>
      </c>
      <c r="E397" s="87" t="str">
        <f>IF(C397="","",VLOOKUP(C397,利用者情報入力!A:D,4,FALSE))</f>
        <v/>
      </c>
      <c r="F397" s="88"/>
      <c r="G397" s="23"/>
      <c r="H397" s="23"/>
      <c r="I397" s="23"/>
    </row>
    <row r="398" spans="1:10" ht="12" customHeight="1" thickBot="1">
      <c r="A398" s="86"/>
      <c r="B398" s="36" t="s">
        <v>90</v>
      </c>
      <c r="C398" s="38" t="str">
        <f>IF(C397="","",VLOOKUP(C397,利用者情報入力!A:D,2,FALSE))</f>
        <v/>
      </c>
      <c r="D398" s="36" t="s">
        <v>9</v>
      </c>
      <c r="E398" s="89" t="str">
        <f>IF(C397="","",IF(VLOOKUP(C397,利用者情報入力!A:D,3,FALSE)="","",VLOOKUP(C397,利用者情報入力!A:D,3,FALSE)))</f>
        <v/>
      </c>
      <c r="F398" s="90"/>
      <c r="G398" s="91"/>
      <c r="H398" s="37"/>
      <c r="I398" s="22"/>
      <c r="J398" s="55" t="s">
        <v>86</v>
      </c>
    </row>
    <row r="399" spans="1:10" ht="12" customHeight="1">
      <c r="A399" s="29" t="s">
        <v>14</v>
      </c>
      <c r="B399" s="14" t="s">
        <v>126</v>
      </c>
      <c r="C399" s="92" t="s">
        <v>11</v>
      </c>
      <c r="D399" s="93"/>
      <c r="E399" s="29" t="s">
        <v>12</v>
      </c>
      <c r="F399" s="29" t="s">
        <v>2</v>
      </c>
      <c r="G399" s="29" t="s">
        <v>13</v>
      </c>
      <c r="H399" s="14" t="s">
        <v>15</v>
      </c>
      <c r="I399" s="15"/>
      <c r="J399" s="81">
        <f>SUM(G400:G407)</f>
        <v>0</v>
      </c>
    </row>
    <row r="400" spans="1:10" ht="12" customHeight="1">
      <c r="A400" s="31" t="s">
        <v>116</v>
      </c>
      <c r="B400" s="32"/>
      <c r="C400" s="67" t="str">
        <f>IF(B400=0,"",VLOOKUP(B400,サービスコード!A:C,2,FALSE))</f>
        <v/>
      </c>
      <c r="D400" s="68"/>
      <c r="E400" s="16" t="str">
        <f>IF(B400=0,"",VLOOKUP(B400,サービスコード!A:C,3,FALSE))</f>
        <v/>
      </c>
      <c r="F400" s="32"/>
      <c r="G400" s="17" t="str">
        <f t="shared" ref="G400:G407" si="32">IF(B400=0,"",(E400*F400))</f>
        <v/>
      </c>
      <c r="H400" s="18"/>
      <c r="I400" s="15"/>
      <c r="J400" s="82"/>
    </row>
    <row r="401" spans="1:10" ht="12" customHeight="1">
      <c r="A401" s="31" t="s">
        <v>92</v>
      </c>
      <c r="B401" s="33"/>
      <c r="C401" s="67" t="str">
        <f>IF(B401=0,"",VLOOKUP(B401,サービスコード!A:C,2,FALSE))</f>
        <v/>
      </c>
      <c r="D401" s="68"/>
      <c r="E401" s="16" t="str">
        <f>IF(B401=0,"",VLOOKUP(B401,サービスコード!A:C,3,FALSE))</f>
        <v/>
      </c>
      <c r="F401" s="33"/>
      <c r="G401" s="17" t="str">
        <f t="shared" si="32"/>
        <v/>
      </c>
      <c r="H401" s="19"/>
      <c r="I401" s="15"/>
      <c r="J401" s="83" t="s">
        <v>87</v>
      </c>
    </row>
    <row r="402" spans="1:10" ht="12" customHeight="1">
      <c r="A402" s="31" t="s">
        <v>93</v>
      </c>
      <c r="B402" s="33"/>
      <c r="C402" s="67" t="str">
        <f>IF(B402=0,"",VLOOKUP(B402,サービスコード!A:C,2,FALSE))</f>
        <v/>
      </c>
      <c r="D402" s="68"/>
      <c r="E402" s="16" t="str">
        <f>IF(B402=0,"",VLOOKUP(B402,サービスコード!A:C,3,FALSE))</f>
        <v/>
      </c>
      <c r="F402" s="33"/>
      <c r="G402" s="17" t="str">
        <f t="shared" si="32"/>
        <v/>
      </c>
      <c r="H402" s="19"/>
      <c r="I402" s="15"/>
      <c r="J402" s="84"/>
    </row>
    <row r="403" spans="1:10" ht="12" customHeight="1">
      <c r="A403" s="31" t="s">
        <v>94</v>
      </c>
      <c r="B403" s="33"/>
      <c r="C403" s="67" t="str">
        <f>IF(B403=0,"",VLOOKUP(B403,サービスコード!A:C,2,FALSE))</f>
        <v/>
      </c>
      <c r="D403" s="68"/>
      <c r="E403" s="16" t="str">
        <f>IF(B403=0,"",VLOOKUP(B403,サービスコード!A:C,3,FALSE))</f>
        <v/>
      </c>
      <c r="F403" s="33"/>
      <c r="G403" s="17" t="str">
        <f t="shared" si="32"/>
        <v/>
      </c>
      <c r="H403" s="19"/>
      <c r="I403" s="15"/>
      <c r="J403" s="81" t="str">
        <f>IF(E397="","0 ",J399*E397)</f>
        <v xml:space="preserve">0 </v>
      </c>
    </row>
    <row r="404" spans="1:10" ht="12" customHeight="1">
      <c r="A404" s="31" t="s">
        <v>95</v>
      </c>
      <c r="B404" s="33"/>
      <c r="C404" s="67" t="str">
        <f>IF(B404=0,"",VLOOKUP(B404,サービスコード!A:C,2,FALSE))</f>
        <v/>
      </c>
      <c r="D404" s="68"/>
      <c r="E404" s="16" t="str">
        <f>IF(B404=0,"",VLOOKUP(B404,サービスコード!A:C,3,FALSE))</f>
        <v/>
      </c>
      <c r="F404" s="33"/>
      <c r="G404" s="17" t="str">
        <f t="shared" si="32"/>
        <v/>
      </c>
      <c r="H404" s="19"/>
      <c r="I404" s="15"/>
      <c r="J404" s="82"/>
    </row>
    <row r="405" spans="1:10" ht="12" customHeight="1" thickBot="1">
      <c r="A405" s="31" t="s">
        <v>96</v>
      </c>
      <c r="B405" s="33"/>
      <c r="C405" s="67" t="str">
        <f>IF(B405=0,"",VLOOKUP(B405,サービスコード!A:C,2,FALSE))</f>
        <v/>
      </c>
      <c r="D405" s="68"/>
      <c r="E405" s="16" t="str">
        <f>IF(B405=0,"",VLOOKUP(B405,サービスコード!A:C,3,FALSE))</f>
        <v/>
      </c>
      <c r="F405" s="33"/>
      <c r="G405" s="17" t="str">
        <f t="shared" si="32"/>
        <v/>
      </c>
      <c r="H405" s="19"/>
      <c r="I405" s="15"/>
      <c r="J405" s="56" t="s">
        <v>4</v>
      </c>
    </row>
    <row r="406" spans="1:10" ht="12" customHeight="1">
      <c r="A406" s="31" t="s">
        <v>97</v>
      </c>
      <c r="B406" s="33"/>
      <c r="C406" s="67" t="str">
        <f>IF(B406=0,"",VLOOKUP(B406,サービスコード!A:C,2,FALSE))</f>
        <v/>
      </c>
      <c r="D406" s="68"/>
      <c r="E406" s="16" t="str">
        <f>IF(B406=0,"",VLOOKUP(B406,サービスコード!A:C,3,FALSE))</f>
        <v/>
      </c>
      <c r="F406" s="33"/>
      <c r="G406" s="17" t="str">
        <f t="shared" si="32"/>
        <v/>
      </c>
      <c r="H406" s="19"/>
      <c r="I406" s="15"/>
      <c r="J406" s="69">
        <f>J399-J403</f>
        <v>0</v>
      </c>
    </row>
    <row r="407" spans="1:10" ht="12" customHeight="1" thickBot="1">
      <c r="A407" s="31" t="s">
        <v>98</v>
      </c>
      <c r="B407" s="34"/>
      <c r="C407" s="67" t="str">
        <f>IF(B407=0,"",VLOOKUP(B407,サービスコード!A:C,2,FALSE))</f>
        <v/>
      </c>
      <c r="D407" s="68"/>
      <c r="E407" s="16" t="str">
        <f>IF(B407=0,"",VLOOKUP(B407,サービスコード!A:C,3,FALSE))</f>
        <v/>
      </c>
      <c r="F407" s="34"/>
      <c r="G407" s="17" t="str">
        <f t="shared" si="32"/>
        <v/>
      </c>
      <c r="H407" s="20"/>
      <c r="I407" s="15"/>
      <c r="J407" s="70"/>
    </row>
    <row r="408" spans="1:10" ht="12" customHeight="1" thickBot="1">
      <c r="A408" s="21"/>
      <c r="B408" s="21"/>
      <c r="C408" s="21"/>
      <c r="D408" s="21"/>
      <c r="E408" s="21"/>
      <c r="F408" s="21"/>
      <c r="G408" s="21"/>
      <c r="H408" s="21"/>
    </row>
    <row r="409" spans="1:10" ht="12" customHeight="1" thickBot="1">
      <c r="A409" s="85">
        <f>A397+1</f>
        <v>34</v>
      </c>
      <c r="B409" s="36" t="s">
        <v>127</v>
      </c>
      <c r="C409" s="39"/>
      <c r="D409" s="36" t="s">
        <v>10</v>
      </c>
      <c r="E409" s="87" t="str">
        <f>IF(C409="","",VLOOKUP(C409,利用者情報入力!A:D,4,FALSE))</f>
        <v/>
      </c>
      <c r="F409" s="88"/>
      <c r="G409" s="23"/>
      <c r="H409" s="23"/>
      <c r="I409" s="23"/>
    </row>
    <row r="410" spans="1:10" ht="12" customHeight="1" thickBot="1">
      <c r="A410" s="86"/>
      <c r="B410" s="36" t="s">
        <v>90</v>
      </c>
      <c r="C410" s="38" t="str">
        <f>IF(C409="","",VLOOKUP(C409,利用者情報入力!A:D,2,FALSE))</f>
        <v/>
      </c>
      <c r="D410" s="36" t="s">
        <v>9</v>
      </c>
      <c r="E410" s="89" t="str">
        <f>IF(C409="","",IF(VLOOKUP(C409,利用者情報入力!A:D,3,FALSE)="","",VLOOKUP(C409,利用者情報入力!A:D,3,FALSE)))</f>
        <v/>
      </c>
      <c r="F410" s="90"/>
      <c r="G410" s="91"/>
      <c r="H410" s="37"/>
      <c r="I410" s="22"/>
      <c r="J410" s="55" t="s">
        <v>86</v>
      </c>
    </row>
    <row r="411" spans="1:10" ht="12" customHeight="1">
      <c r="A411" s="29" t="s">
        <v>113</v>
      </c>
      <c r="B411" s="14" t="s">
        <v>115</v>
      </c>
      <c r="C411" s="92" t="s">
        <v>11</v>
      </c>
      <c r="D411" s="93"/>
      <c r="E411" s="29" t="s">
        <v>12</v>
      </c>
      <c r="F411" s="29" t="s">
        <v>2</v>
      </c>
      <c r="G411" s="29" t="s">
        <v>13</v>
      </c>
      <c r="H411" s="14" t="s">
        <v>15</v>
      </c>
      <c r="I411" s="15"/>
      <c r="J411" s="81">
        <f>SUM(G412:G419)</f>
        <v>0</v>
      </c>
    </row>
    <row r="412" spans="1:10" ht="12" customHeight="1">
      <c r="A412" s="31" t="s">
        <v>91</v>
      </c>
      <c r="B412" s="32"/>
      <c r="C412" s="67" t="str">
        <f>IF(B412=0,"",VLOOKUP(B412,サービスコード!A:C,2,FALSE))</f>
        <v/>
      </c>
      <c r="D412" s="68"/>
      <c r="E412" s="16" t="str">
        <f>IF(B412=0,"",VLOOKUP(B412,サービスコード!A:C,3,FALSE))</f>
        <v/>
      </c>
      <c r="F412" s="32"/>
      <c r="G412" s="17" t="str">
        <f t="shared" ref="G412:G419" si="33">IF(B412=0,"",(E412*F412))</f>
        <v/>
      </c>
      <c r="H412" s="18"/>
      <c r="I412" s="15"/>
      <c r="J412" s="82"/>
    </row>
    <row r="413" spans="1:10" ht="12" customHeight="1">
      <c r="A413" s="31" t="s">
        <v>92</v>
      </c>
      <c r="B413" s="33"/>
      <c r="C413" s="67" t="str">
        <f>IF(B413=0,"",VLOOKUP(B413,サービスコード!A:C,2,FALSE))</f>
        <v/>
      </c>
      <c r="D413" s="68"/>
      <c r="E413" s="16" t="str">
        <f>IF(B413=0,"",VLOOKUP(B413,サービスコード!A:C,3,FALSE))</f>
        <v/>
      </c>
      <c r="F413" s="33"/>
      <c r="G413" s="17" t="str">
        <f t="shared" si="33"/>
        <v/>
      </c>
      <c r="H413" s="19"/>
      <c r="I413" s="15"/>
      <c r="J413" s="83" t="s">
        <v>87</v>
      </c>
    </row>
    <row r="414" spans="1:10" ht="12" customHeight="1">
      <c r="A414" s="31" t="s">
        <v>93</v>
      </c>
      <c r="B414" s="33"/>
      <c r="C414" s="67" t="str">
        <f>IF(B414=0,"",VLOOKUP(B414,サービスコード!A:C,2,FALSE))</f>
        <v/>
      </c>
      <c r="D414" s="68"/>
      <c r="E414" s="16" t="str">
        <f>IF(B414=0,"",VLOOKUP(B414,サービスコード!A:C,3,FALSE))</f>
        <v/>
      </c>
      <c r="F414" s="33"/>
      <c r="G414" s="17" t="str">
        <f t="shared" si="33"/>
        <v/>
      </c>
      <c r="H414" s="19"/>
      <c r="I414" s="15"/>
      <c r="J414" s="84"/>
    </row>
    <row r="415" spans="1:10" ht="12" customHeight="1">
      <c r="A415" s="31" t="s">
        <v>94</v>
      </c>
      <c r="B415" s="33"/>
      <c r="C415" s="67" t="str">
        <f>IF(B415=0,"",VLOOKUP(B415,サービスコード!A:C,2,FALSE))</f>
        <v/>
      </c>
      <c r="D415" s="68"/>
      <c r="E415" s="16" t="str">
        <f>IF(B415=0,"",VLOOKUP(B415,サービスコード!A:C,3,FALSE))</f>
        <v/>
      </c>
      <c r="F415" s="33"/>
      <c r="G415" s="17" t="str">
        <f t="shared" si="33"/>
        <v/>
      </c>
      <c r="H415" s="19"/>
      <c r="I415" s="15"/>
      <c r="J415" s="81" t="str">
        <f>IF(E409="","0 ",J411*E409)</f>
        <v xml:space="preserve">0 </v>
      </c>
    </row>
    <row r="416" spans="1:10" ht="12" customHeight="1">
      <c r="A416" s="31" t="s">
        <v>95</v>
      </c>
      <c r="B416" s="33"/>
      <c r="C416" s="67" t="str">
        <f>IF(B416=0,"",VLOOKUP(B416,サービスコード!A:C,2,FALSE))</f>
        <v/>
      </c>
      <c r="D416" s="68"/>
      <c r="E416" s="16" t="str">
        <f>IF(B416=0,"",VLOOKUP(B416,サービスコード!A:C,3,FALSE))</f>
        <v/>
      </c>
      <c r="F416" s="33"/>
      <c r="G416" s="17" t="str">
        <f t="shared" si="33"/>
        <v/>
      </c>
      <c r="H416" s="19"/>
      <c r="I416" s="15"/>
      <c r="J416" s="82"/>
    </row>
    <row r="417" spans="1:10" ht="12" customHeight="1" thickBot="1">
      <c r="A417" s="31" t="s">
        <v>96</v>
      </c>
      <c r="B417" s="33"/>
      <c r="C417" s="67" t="str">
        <f>IF(B417=0,"",VLOOKUP(B417,サービスコード!A:C,2,FALSE))</f>
        <v/>
      </c>
      <c r="D417" s="68"/>
      <c r="E417" s="16" t="str">
        <f>IF(B417=0,"",VLOOKUP(B417,サービスコード!A:C,3,FALSE))</f>
        <v/>
      </c>
      <c r="F417" s="33"/>
      <c r="G417" s="17" t="str">
        <f t="shared" si="33"/>
        <v/>
      </c>
      <c r="H417" s="19"/>
      <c r="I417" s="15"/>
      <c r="J417" s="56" t="s">
        <v>4</v>
      </c>
    </row>
    <row r="418" spans="1:10" ht="12" customHeight="1">
      <c r="A418" s="31" t="s">
        <v>97</v>
      </c>
      <c r="B418" s="33"/>
      <c r="C418" s="67" t="str">
        <f>IF(B418=0,"",VLOOKUP(B418,サービスコード!A:C,2,FALSE))</f>
        <v/>
      </c>
      <c r="D418" s="68"/>
      <c r="E418" s="16" t="str">
        <f>IF(B418=0,"",VLOOKUP(B418,サービスコード!A:C,3,FALSE))</f>
        <v/>
      </c>
      <c r="F418" s="33"/>
      <c r="G418" s="17" t="str">
        <f t="shared" si="33"/>
        <v/>
      </c>
      <c r="H418" s="19"/>
      <c r="I418" s="15"/>
      <c r="J418" s="69">
        <f>J411-J415</f>
        <v>0</v>
      </c>
    </row>
    <row r="419" spans="1:10" ht="12" customHeight="1" thickBot="1">
      <c r="A419" s="31" t="s">
        <v>98</v>
      </c>
      <c r="B419" s="34"/>
      <c r="C419" s="67" t="str">
        <f>IF(B419=0,"",VLOOKUP(B419,サービスコード!A:C,2,FALSE))</f>
        <v/>
      </c>
      <c r="D419" s="68"/>
      <c r="E419" s="16" t="str">
        <f>IF(B419=0,"",VLOOKUP(B419,サービスコード!A:C,3,FALSE))</f>
        <v/>
      </c>
      <c r="F419" s="34"/>
      <c r="G419" s="17" t="str">
        <f t="shared" si="33"/>
        <v/>
      </c>
      <c r="H419" s="20"/>
      <c r="I419" s="15"/>
      <c r="J419" s="70"/>
    </row>
    <row r="420" spans="1:10" ht="12" customHeight="1" thickBot="1">
      <c r="A420" s="21"/>
      <c r="B420" s="21"/>
      <c r="C420" s="21"/>
      <c r="D420" s="21"/>
      <c r="E420" s="21"/>
      <c r="F420" s="21"/>
      <c r="G420" s="21"/>
      <c r="H420" s="21"/>
    </row>
    <row r="421" spans="1:10" ht="12" customHeight="1" thickBot="1">
      <c r="A421" s="85">
        <f>A409+1</f>
        <v>35</v>
      </c>
      <c r="B421" s="36" t="s">
        <v>111</v>
      </c>
      <c r="C421" s="39"/>
      <c r="D421" s="36" t="s">
        <v>10</v>
      </c>
      <c r="E421" s="87" t="str">
        <f>IF(C421="","",VLOOKUP(C421,利用者情報入力!A:D,4,FALSE))</f>
        <v/>
      </c>
      <c r="F421" s="88"/>
      <c r="G421" s="23"/>
      <c r="H421" s="23"/>
      <c r="I421" s="23"/>
    </row>
    <row r="422" spans="1:10" ht="12" customHeight="1" thickBot="1">
      <c r="A422" s="86"/>
      <c r="B422" s="36" t="s">
        <v>117</v>
      </c>
      <c r="C422" s="38" t="str">
        <f>IF(C421="","",VLOOKUP(C421,利用者情報入力!A:D,2,FALSE))</f>
        <v/>
      </c>
      <c r="D422" s="36" t="s">
        <v>9</v>
      </c>
      <c r="E422" s="89" t="str">
        <f>IF(C421="","",IF(VLOOKUP(C421,利用者情報入力!A:D,3,FALSE)="","",VLOOKUP(C421,利用者情報入力!A:D,3,FALSE)))</f>
        <v/>
      </c>
      <c r="F422" s="90"/>
      <c r="G422" s="91"/>
      <c r="H422" s="37"/>
      <c r="I422" s="22"/>
      <c r="J422" s="55" t="s">
        <v>86</v>
      </c>
    </row>
    <row r="423" spans="1:10" ht="12" customHeight="1">
      <c r="A423" s="29" t="s">
        <v>128</v>
      </c>
      <c r="B423" s="14" t="s">
        <v>3</v>
      </c>
      <c r="C423" s="92" t="s">
        <v>11</v>
      </c>
      <c r="D423" s="93"/>
      <c r="E423" s="29" t="s">
        <v>12</v>
      </c>
      <c r="F423" s="29" t="s">
        <v>2</v>
      </c>
      <c r="G423" s="29" t="s">
        <v>13</v>
      </c>
      <c r="H423" s="14" t="s">
        <v>15</v>
      </c>
      <c r="I423" s="15"/>
      <c r="J423" s="81">
        <f>SUM(G424:G431)</f>
        <v>0</v>
      </c>
    </row>
    <row r="424" spans="1:10" ht="12" customHeight="1">
      <c r="A424" s="31" t="s">
        <v>108</v>
      </c>
      <c r="B424" s="32"/>
      <c r="C424" s="67" t="str">
        <f>IF(B424=0,"",VLOOKUP(B424,サービスコード!A:C,2,FALSE))</f>
        <v/>
      </c>
      <c r="D424" s="68"/>
      <c r="E424" s="16" t="str">
        <f>IF(B424=0,"",VLOOKUP(B424,サービスコード!A:C,3,FALSE))</f>
        <v/>
      </c>
      <c r="F424" s="32"/>
      <c r="G424" s="17" t="str">
        <f t="shared" ref="G424:G431" si="34">IF(B424=0,"",(E424*F424))</f>
        <v/>
      </c>
      <c r="H424" s="18"/>
      <c r="I424" s="15"/>
      <c r="J424" s="82"/>
    </row>
    <row r="425" spans="1:10" ht="12" customHeight="1">
      <c r="A425" s="31" t="s">
        <v>92</v>
      </c>
      <c r="B425" s="33"/>
      <c r="C425" s="67" t="str">
        <f>IF(B425=0,"",VLOOKUP(B425,サービスコード!A:C,2,FALSE))</f>
        <v/>
      </c>
      <c r="D425" s="68"/>
      <c r="E425" s="16" t="str">
        <f>IF(B425=0,"",VLOOKUP(B425,サービスコード!A:C,3,FALSE))</f>
        <v/>
      </c>
      <c r="F425" s="33"/>
      <c r="G425" s="17" t="str">
        <f t="shared" si="34"/>
        <v/>
      </c>
      <c r="H425" s="19"/>
      <c r="I425" s="15"/>
      <c r="J425" s="83" t="s">
        <v>87</v>
      </c>
    </row>
    <row r="426" spans="1:10" ht="12" customHeight="1">
      <c r="A426" s="31" t="s">
        <v>93</v>
      </c>
      <c r="B426" s="33"/>
      <c r="C426" s="67" t="str">
        <f>IF(B426=0,"",VLOOKUP(B426,サービスコード!A:C,2,FALSE))</f>
        <v/>
      </c>
      <c r="D426" s="68"/>
      <c r="E426" s="16" t="str">
        <f>IF(B426=0,"",VLOOKUP(B426,サービスコード!A:C,3,FALSE))</f>
        <v/>
      </c>
      <c r="F426" s="33"/>
      <c r="G426" s="17" t="str">
        <f t="shared" si="34"/>
        <v/>
      </c>
      <c r="H426" s="19"/>
      <c r="I426" s="15"/>
      <c r="J426" s="84"/>
    </row>
    <row r="427" spans="1:10" ht="12" customHeight="1">
      <c r="A427" s="31" t="s">
        <v>94</v>
      </c>
      <c r="B427" s="33"/>
      <c r="C427" s="67" t="str">
        <f>IF(B427=0,"",VLOOKUP(B427,サービスコード!A:C,2,FALSE))</f>
        <v/>
      </c>
      <c r="D427" s="68"/>
      <c r="E427" s="16" t="str">
        <f>IF(B427=0,"",VLOOKUP(B427,サービスコード!A:C,3,FALSE))</f>
        <v/>
      </c>
      <c r="F427" s="33"/>
      <c r="G427" s="17" t="str">
        <f t="shared" si="34"/>
        <v/>
      </c>
      <c r="H427" s="19"/>
      <c r="I427" s="15"/>
      <c r="J427" s="81" t="str">
        <f>IF(E421="","0 ",J423*E421)</f>
        <v xml:space="preserve">0 </v>
      </c>
    </row>
    <row r="428" spans="1:10" ht="12" customHeight="1">
      <c r="A428" s="31" t="s">
        <v>95</v>
      </c>
      <c r="B428" s="33"/>
      <c r="C428" s="67" t="str">
        <f>IF(B428=0,"",VLOOKUP(B428,サービスコード!A:C,2,FALSE))</f>
        <v/>
      </c>
      <c r="D428" s="68"/>
      <c r="E428" s="16" t="str">
        <f>IF(B428=0,"",VLOOKUP(B428,サービスコード!A:C,3,FALSE))</f>
        <v/>
      </c>
      <c r="F428" s="33"/>
      <c r="G428" s="17" t="str">
        <f t="shared" si="34"/>
        <v/>
      </c>
      <c r="H428" s="19"/>
      <c r="I428" s="15"/>
      <c r="J428" s="82"/>
    </row>
    <row r="429" spans="1:10" ht="12" customHeight="1" thickBot="1">
      <c r="A429" s="31" t="s">
        <v>96</v>
      </c>
      <c r="B429" s="33"/>
      <c r="C429" s="67" t="str">
        <f>IF(B429=0,"",VLOOKUP(B429,サービスコード!A:C,2,FALSE))</f>
        <v/>
      </c>
      <c r="D429" s="68"/>
      <c r="E429" s="16" t="str">
        <f>IF(B429=0,"",VLOOKUP(B429,サービスコード!A:C,3,FALSE))</f>
        <v/>
      </c>
      <c r="F429" s="33"/>
      <c r="G429" s="17" t="str">
        <f t="shared" si="34"/>
        <v/>
      </c>
      <c r="H429" s="19"/>
      <c r="I429" s="15"/>
      <c r="J429" s="56" t="s">
        <v>4</v>
      </c>
    </row>
    <row r="430" spans="1:10" ht="12" customHeight="1">
      <c r="A430" s="31" t="s">
        <v>97</v>
      </c>
      <c r="B430" s="33"/>
      <c r="C430" s="67" t="str">
        <f>IF(B430=0,"",VLOOKUP(B430,サービスコード!A:C,2,FALSE))</f>
        <v/>
      </c>
      <c r="D430" s="68"/>
      <c r="E430" s="16" t="str">
        <f>IF(B430=0,"",VLOOKUP(B430,サービスコード!A:C,3,FALSE))</f>
        <v/>
      </c>
      <c r="F430" s="33"/>
      <c r="G430" s="17" t="str">
        <f t="shared" si="34"/>
        <v/>
      </c>
      <c r="H430" s="19"/>
      <c r="I430" s="15"/>
      <c r="J430" s="69">
        <f>J423-J427</f>
        <v>0</v>
      </c>
    </row>
    <row r="431" spans="1:10" ht="12" customHeight="1" thickBot="1">
      <c r="A431" s="31" t="s">
        <v>98</v>
      </c>
      <c r="B431" s="34"/>
      <c r="C431" s="67" t="str">
        <f>IF(B431=0,"",VLOOKUP(B431,サービスコード!A:C,2,FALSE))</f>
        <v/>
      </c>
      <c r="D431" s="68"/>
      <c r="E431" s="16" t="str">
        <f>IF(B431=0,"",VLOOKUP(B431,サービスコード!A:C,3,FALSE))</f>
        <v/>
      </c>
      <c r="F431" s="34"/>
      <c r="G431" s="17" t="str">
        <f t="shared" si="34"/>
        <v/>
      </c>
      <c r="H431" s="20"/>
      <c r="I431" s="15"/>
      <c r="J431" s="70"/>
    </row>
    <row r="432" spans="1:10" ht="12" customHeight="1" thickBot="1">
      <c r="A432" s="21"/>
      <c r="B432" s="21"/>
      <c r="C432" s="21"/>
      <c r="D432" s="21"/>
      <c r="E432" s="21"/>
      <c r="F432" s="21"/>
      <c r="G432" s="21"/>
      <c r="H432" s="21"/>
    </row>
    <row r="433" spans="1:10" ht="12" customHeight="1" thickBot="1">
      <c r="A433" s="85">
        <f>A421+1</f>
        <v>36</v>
      </c>
      <c r="B433" s="36" t="s">
        <v>109</v>
      </c>
      <c r="C433" s="39"/>
      <c r="D433" s="36" t="s">
        <v>10</v>
      </c>
      <c r="E433" s="87" t="str">
        <f>IF(C433="","",VLOOKUP(C433,利用者情報入力!A:D,4,FALSE))</f>
        <v/>
      </c>
      <c r="F433" s="88"/>
      <c r="G433" s="23"/>
      <c r="H433" s="23"/>
      <c r="I433" s="23"/>
    </row>
    <row r="434" spans="1:10" ht="12" customHeight="1" thickBot="1">
      <c r="A434" s="86"/>
      <c r="B434" s="36" t="s">
        <v>129</v>
      </c>
      <c r="C434" s="38" t="str">
        <f>IF(C433="","",VLOOKUP(C433,利用者情報入力!A:D,2,FALSE))</f>
        <v/>
      </c>
      <c r="D434" s="36" t="s">
        <v>9</v>
      </c>
      <c r="E434" s="89" t="str">
        <f>IF(C433="","",IF(VLOOKUP(C433,利用者情報入力!A:D,3,FALSE)="","",VLOOKUP(C433,利用者情報入力!A:D,3,FALSE)))</f>
        <v/>
      </c>
      <c r="F434" s="90"/>
      <c r="G434" s="91"/>
      <c r="H434" s="37"/>
      <c r="I434" s="22"/>
      <c r="J434" s="55" t="s">
        <v>86</v>
      </c>
    </row>
    <row r="435" spans="1:10" ht="12" customHeight="1">
      <c r="A435" s="29" t="s">
        <v>113</v>
      </c>
      <c r="B435" s="14" t="s">
        <v>115</v>
      </c>
      <c r="C435" s="92" t="s">
        <v>11</v>
      </c>
      <c r="D435" s="93"/>
      <c r="E435" s="29" t="s">
        <v>12</v>
      </c>
      <c r="F435" s="29" t="s">
        <v>2</v>
      </c>
      <c r="G435" s="29" t="s">
        <v>13</v>
      </c>
      <c r="H435" s="14" t="s">
        <v>15</v>
      </c>
      <c r="I435" s="15"/>
      <c r="J435" s="81">
        <f>SUM(G436:G443)</f>
        <v>0</v>
      </c>
    </row>
    <row r="436" spans="1:10" ht="12" customHeight="1">
      <c r="A436" s="31" t="s">
        <v>108</v>
      </c>
      <c r="B436" s="32"/>
      <c r="C436" s="67" t="str">
        <f>IF(B436=0,"",VLOOKUP(B436,サービスコード!A:C,2,FALSE))</f>
        <v/>
      </c>
      <c r="D436" s="68"/>
      <c r="E436" s="16" t="str">
        <f>IF(B436=0,"",VLOOKUP(B436,サービスコード!A:C,3,FALSE))</f>
        <v/>
      </c>
      <c r="F436" s="32"/>
      <c r="G436" s="17" t="str">
        <f t="shared" ref="G436:G443" si="35">IF(B436=0,"",(E436*F436))</f>
        <v/>
      </c>
      <c r="H436" s="18"/>
      <c r="I436" s="15"/>
      <c r="J436" s="82"/>
    </row>
    <row r="437" spans="1:10" ht="12" customHeight="1">
      <c r="A437" s="31" t="s">
        <v>92</v>
      </c>
      <c r="B437" s="33"/>
      <c r="C437" s="67" t="str">
        <f>IF(B437=0,"",VLOOKUP(B437,サービスコード!A:C,2,FALSE))</f>
        <v/>
      </c>
      <c r="D437" s="68"/>
      <c r="E437" s="16" t="str">
        <f>IF(B437=0,"",VLOOKUP(B437,サービスコード!A:C,3,FALSE))</f>
        <v/>
      </c>
      <c r="F437" s="33"/>
      <c r="G437" s="17" t="str">
        <f t="shared" si="35"/>
        <v/>
      </c>
      <c r="H437" s="19"/>
      <c r="I437" s="15"/>
      <c r="J437" s="83" t="s">
        <v>87</v>
      </c>
    </row>
    <row r="438" spans="1:10" ht="12" customHeight="1">
      <c r="A438" s="31" t="s">
        <v>93</v>
      </c>
      <c r="B438" s="33"/>
      <c r="C438" s="67" t="str">
        <f>IF(B438=0,"",VLOOKUP(B438,サービスコード!A:C,2,FALSE))</f>
        <v/>
      </c>
      <c r="D438" s="68"/>
      <c r="E438" s="16" t="str">
        <f>IF(B438=0,"",VLOOKUP(B438,サービスコード!A:C,3,FALSE))</f>
        <v/>
      </c>
      <c r="F438" s="33"/>
      <c r="G438" s="17" t="str">
        <f t="shared" si="35"/>
        <v/>
      </c>
      <c r="H438" s="19"/>
      <c r="I438" s="15"/>
      <c r="J438" s="84"/>
    </row>
    <row r="439" spans="1:10" ht="12" customHeight="1">
      <c r="A439" s="31" t="s">
        <v>94</v>
      </c>
      <c r="B439" s="33"/>
      <c r="C439" s="67" t="str">
        <f>IF(B439=0,"",VLOOKUP(B439,サービスコード!A:C,2,FALSE))</f>
        <v/>
      </c>
      <c r="D439" s="68"/>
      <c r="E439" s="16" t="str">
        <f>IF(B439=0,"",VLOOKUP(B439,サービスコード!A:C,3,FALSE))</f>
        <v/>
      </c>
      <c r="F439" s="33"/>
      <c r="G439" s="17" t="str">
        <f t="shared" si="35"/>
        <v/>
      </c>
      <c r="H439" s="19"/>
      <c r="I439" s="15"/>
      <c r="J439" s="81" t="str">
        <f>IF(E433="","0 ",J435*E433)</f>
        <v xml:space="preserve">0 </v>
      </c>
    </row>
    <row r="440" spans="1:10" ht="12" customHeight="1">
      <c r="A440" s="31" t="s">
        <v>95</v>
      </c>
      <c r="B440" s="33"/>
      <c r="C440" s="67" t="str">
        <f>IF(B440=0,"",VLOOKUP(B440,サービスコード!A:C,2,FALSE))</f>
        <v/>
      </c>
      <c r="D440" s="68"/>
      <c r="E440" s="16" t="str">
        <f>IF(B440=0,"",VLOOKUP(B440,サービスコード!A:C,3,FALSE))</f>
        <v/>
      </c>
      <c r="F440" s="33"/>
      <c r="G440" s="17" t="str">
        <f t="shared" si="35"/>
        <v/>
      </c>
      <c r="H440" s="19"/>
      <c r="I440" s="15"/>
      <c r="J440" s="82"/>
    </row>
    <row r="441" spans="1:10" ht="12" customHeight="1" thickBot="1">
      <c r="A441" s="31" t="s">
        <v>96</v>
      </c>
      <c r="B441" s="33"/>
      <c r="C441" s="67" t="str">
        <f>IF(B441=0,"",VLOOKUP(B441,サービスコード!A:C,2,FALSE))</f>
        <v/>
      </c>
      <c r="D441" s="68"/>
      <c r="E441" s="16" t="str">
        <f>IF(B441=0,"",VLOOKUP(B441,サービスコード!A:C,3,FALSE))</f>
        <v/>
      </c>
      <c r="F441" s="33"/>
      <c r="G441" s="17" t="str">
        <f t="shared" si="35"/>
        <v/>
      </c>
      <c r="H441" s="19"/>
      <c r="I441" s="15"/>
      <c r="J441" s="56" t="s">
        <v>4</v>
      </c>
    </row>
    <row r="442" spans="1:10" ht="12" customHeight="1">
      <c r="A442" s="31" t="s">
        <v>97</v>
      </c>
      <c r="B442" s="33"/>
      <c r="C442" s="67" t="str">
        <f>IF(B442=0,"",VLOOKUP(B442,サービスコード!A:C,2,FALSE))</f>
        <v/>
      </c>
      <c r="D442" s="68"/>
      <c r="E442" s="16" t="str">
        <f>IF(B442=0,"",VLOOKUP(B442,サービスコード!A:C,3,FALSE))</f>
        <v/>
      </c>
      <c r="F442" s="33"/>
      <c r="G442" s="17" t="str">
        <f t="shared" si="35"/>
        <v/>
      </c>
      <c r="H442" s="19"/>
      <c r="I442" s="15"/>
      <c r="J442" s="69">
        <f>J435-J439</f>
        <v>0</v>
      </c>
    </row>
    <row r="443" spans="1:10" ht="12" customHeight="1" thickBot="1">
      <c r="A443" s="31" t="s">
        <v>98</v>
      </c>
      <c r="B443" s="34"/>
      <c r="C443" s="67" t="str">
        <f>IF(B443=0,"",VLOOKUP(B443,サービスコード!A:C,2,FALSE))</f>
        <v/>
      </c>
      <c r="D443" s="68"/>
      <c r="E443" s="16" t="str">
        <f>IF(B443=0,"",VLOOKUP(B443,サービスコード!A:C,3,FALSE))</f>
        <v/>
      </c>
      <c r="F443" s="34"/>
      <c r="G443" s="17" t="str">
        <f t="shared" si="35"/>
        <v/>
      </c>
      <c r="H443" s="20"/>
      <c r="I443" s="15"/>
      <c r="J443" s="70"/>
    </row>
    <row r="444" spans="1:10" ht="12" customHeight="1" thickBot="1">
      <c r="A444" s="21"/>
      <c r="B444" s="21"/>
      <c r="C444" s="21"/>
      <c r="D444" s="21"/>
      <c r="E444" s="21"/>
      <c r="F444" s="21"/>
      <c r="G444" s="21"/>
      <c r="H444" s="21"/>
    </row>
    <row r="445" spans="1:10" ht="12" customHeight="1" thickBot="1">
      <c r="A445" s="85">
        <f>A433+1</f>
        <v>37</v>
      </c>
      <c r="B445" s="36" t="s">
        <v>111</v>
      </c>
      <c r="C445" s="39"/>
      <c r="D445" s="36" t="s">
        <v>10</v>
      </c>
      <c r="E445" s="87" t="str">
        <f>IF(C445="","",VLOOKUP(C445,利用者情報入力!A:D,4,FALSE))</f>
        <v/>
      </c>
      <c r="F445" s="88"/>
      <c r="G445" s="23"/>
      <c r="H445" s="23"/>
      <c r="I445" s="23"/>
    </row>
    <row r="446" spans="1:10" ht="12" customHeight="1" thickBot="1">
      <c r="A446" s="86"/>
      <c r="B446" s="36" t="s">
        <v>112</v>
      </c>
      <c r="C446" s="38" t="str">
        <f>IF(C445="","",VLOOKUP(C445,利用者情報入力!A:D,2,FALSE))</f>
        <v/>
      </c>
      <c r="D446" s="36" t="s">
        <v>9</v>
      </c>
      <c r="E446" s="89" t="str">
        <f>IF(C445="","",IF(VLOOKUP(C445,利用者情報入力!A:D,3,FALSE)="","",VLOOKUP(C445,利用者情報入力!A:D,3,FALSE)))</f>
        <v/>
      </c>
      <c r="F446" s="90"/>
      <c r="G446" s="91"/>
      <c r="H446" s="37"/>
      <c r="I446" s="22"/>
      <c r="J446" s="55" t="s">
        <v>86</v>
      </c>
    </row>
    <row r="447" spans="1:10" ht="12" customHeight="1">
      <c r="A447" s="29" t="s">
        <v>128</v>
      </c>
      <c r="B447" s="14" t="s">
        <v>115</v>
      </c>
      <c r="C447" s="92" t="s">
        <v>11</v>
      </c>
      <c r="D447" s="93"/>
      <c r="E447" s="29" t="s">
        <v>12</v>
      </c>
      <c r="F447" s="29" t="s">
        <v>2</v>
      </c>
      <c r="G447" s="29" t="s">
        <v>13</v>
      </c>
      <c r="H447" s="14" t="s">
        <v>15</v>
      </c>
      <c r="I447" s="15"/>
      <c r="J447" s="81">
        <f>SUM(G448:G455)</f>
        <v>0</v>
      </c>
    </row>
    <row r="448" spans="1:10" ht="12" customHeight="1">
      <c r="A448" s="31" t="s">
        <v>130</v>
      </c>
      <c r="B448" s="32"/>
      <c r="C448" s="67" t="str">
        <f>IF(B448=0,"",VLOOKUP(B448,サービスコード!A:C,2,FALSE))</f>
        <v/>
      </c>
      <c r="D448" s="68"/>
      <c r="E448" s="16" t="str">
        <f>IF(B448=0,"",VLOOKUP(B448,サービスコード!A:C,3,FALSE))</f>
        <v/>
      </c>
      <c r="F448" s="32"/>
      <c r="G448" s="17" t="str">
        <f t="shared" ref="G448:G455" si="36">IF(B448=0,"",(E448*F448))</f>
        <v/>
      </c>
      <c r="H448" s="18"/>
      <c r="I448" s="15"/>
      <c r="J448" s="82"/>
    </row>
    <row r="449" spans="1:10" ht="12" customHeight="1">
      <c r="A449" s="31" t="s">
        <v>92</v>
      </c>
      <c r="B449" s="33"/>
      <c r="C449" s="67" t="str">
        <f>IF(B449=0,"",VLOOKUP(B449,サービスコード!A:C,2,FALSE))</f>
        <v/>
      </c>
      <c r="D449" s="68"/>
      <c r="E449" s="16" t="str">
        <f>IF(B449=0,"",VLOOKUP(B449,サービスコード!A:C,3,FALSE))</f>
        <v/>
      </c>
      <c r="F449" s="33"/>
      <c r="G449" s="17" t="str">
        <f t="shared" si="36"/>
        <v/>
      </c>
      <c r="H449" s="19"/>
      <c r="I449" s="15"/>
      <c r="J449" s="83" t="s">
        <v>87</v>
      </c>
    </row>
    <row r="450" spans="1:10" ht="12" customHeight="1">
      <c r="A450" s="31" t="s">
        <v>93</v>
      </c>
      <c r="B450" s="33"/>
      <c r="C450" s="67" t="str">
        <f>IF(B450=0,"",VLOOKUP(B450,サービスコード!A:C,2,FALSE))</f>
        <v/>
      </c>
      <c r="D450" s="68"/>
      <c r="E450" s="16" t="str">
        <f>IF(B450=0,"",VLOOKUP(B450,サービスコード!A:C,3,FALSE))</f>
        <v/>
      </c>
      <c r="F450" s="33"/>
      <c r="G450" s="17" t="str">
        <f t="shared" si="36"/>
        <v/>
      </c>
      <c r="H450" s="19"/>
      <c r="I450" s="15"/>
      <c r="J450" s="84"/>
    </row>
    <row r="451" spans="1:10" ht="12" customHeight="1">
      <c r="A451" s="31" t="s">
        <v>94</v>
      </c>
      <c r="B451" s="33"/>
      <c r="C451" s="67" t="str">
        <f>IF(B451=0,"",VLOOKUP(B451,サービスコード!A:C,2,FALSE))</f>
        <v/>
      </c>
      <c r="D451" s="68"/>
      <c r="E451" s="16" t="str">
        <f>IF(B451=0,"",VLOOKUP(B451,サービスコード!A:C,3,FALSE))</f>
        <v/>
      </c>
      <c r="F451" s="33"/>
      <c r="G451" s="17" t="str">
        <f t="shared" si="36"/>
        <v/>
      </c>
      <c r="H451" s="19"/>
      <c r="I451" s="15"/>
      <c r="J451" s="81" t="str">
        <f>IF(E445="","0 ",J447*E445)</f>
        <v xml:space="preserve">0 </v>
      </c>
    </row>
    <row r="452" spans="1:10" ht="12" customHeight="1">
      <c r="A452" s="31" t="s">
        <v>95</v>
      </c>
      <c r="B452" s="33"/>
      <c r="C452" s="67" t="str">
        <f>IF(B452=0,"",VLOOKUP(B452,サービスコード!A:C,2,FALSE))</f>
        <v/>
      </c>
      <c r="D452" s="68"/>
      <c r="E452" s="16" t="str">
        <f>IF(B452=0,"",VLOOKUP(B452,サービスコード!A:C,3,FALSE))</f>
        <v/>
      </c>
      <c r="F452" s="33"/>
      <c r="G452" s="17" t="str">
        <f t="shared" si="36"/>
        <v/>
      </c>
      <c r="H452" s="19"/>
      <c r="I452" s="15"/>
      <c r="J452" s="82"/>
    </row>
    <row r="453" spans="1:10" ht="12" customHeight="1" thickBot="1">
      <c r="A453" s="31" t="s">
        <v>96</v>
      </c>
      <c r="B453" s="33"/>
      <c r="C453" s="67" t="str">
        <f>IF(B453=0,"",VLOOKUP(B453,サービスコード!A:C,2,FALSE))</f>
        <v/>
      </c>
      <c r="D453" s="68"/>
      <c r="E453" s="16" t="str">
        <f>IF(B453=0,"",VLOOKUP(B453,サービスコード!A:C,3,FALSE))</f>
        <v/>
      </c>
      <c r="F453" s="33"/>
      <c r="G453" s="17" t="str">
        <f t="shared" si="36"/>
        <v/>
      </c>
      <c r="H453" s="19"/>
      <c r="I453" s="15"/>
      <c r="J453" s="56" t="s">
        <v>4</v>
      </c>
    </row>
    <row r="454" spans="1:10" ht="12" customHeight="1">
      <c r="A454" s="31" t="s">
        <v>97</v>
      </c>
      <c r="B454" s="33"/>
      <c r="C454" s="67" t="str">
        <f>IF(B454=0,"",VLOOKUP(B454,サービスコード!A:C,2,FALSE))</f>
        <v/>
      </c>
      <c r="D454" s="68"/>
      <c r="E454" s="16" t="str">
        <f>IF(B454=0,"",VLOOKUP(B454,サービスコード!A:C,3,FALSE))</f>
        <v/>
      </c>
      <c r="F454" s="33"/>
      <c r="G454" s="17" t="str">
        <f t="shared" si="36"/>
        <v/>
      </c>
      <c r="H454" s="19"/>
      <c r="I454" s="15"/>
      <c r="J454" s="69">
        <f>J447-J451</f>
        <v>0</v>
      </c>
    </row>
    <row r="455" spans="1:10" ht="12" customHeight="1" thickBot="1">
      <c r="A455" s="31" t="s">
        <v>98</v>
      </c>
      <c r="B455" s="34"/>
      <c r="C455" s="67" t="str">
        <f>IF(B455=0,"",VLOOKUP(B455,サービスコード!A:C,2,FALSE))</f>
        <v/>
      </c>
      <c r="D455" s="68"/>
      <c r="E455" s="16" t="str">
        <f>IF(B455=0,"",VLOOKUP(B455,サービスコード!A:C,3,FALSE))</f>
        <v/>
      </c>
      <c r="F455" s="34"/>
      <c r="G455" s="17" t="str">
        <f t="shared" si="36"/>
        <v/>
      </c>
      <c r="H455" s="20"/>
      <c r="I455" s="15"/>
      <c r="J455" s="70"/>
    </row>
    <row r="456" spans="1:10" ht="12" customHeight="1" thickBot="1">
      <c r="A456" s="21"/>
      <c r="B456" s="21"/>
      <c r="C456" s="21"/>
      <c r="D456" s="21"/>
      <c r="E456" s="21"/>
      <c r="F456" s="21"/>
      <c r="G456" s="21"/>
      <c r="H456" s="21"/>
    </row>
    <row r="457" spans="1:10" ht="12" customHeight="1" thickBot="1">
      <c r="A457" s="85">
        <f>A445+1</f>
        <v>38</v>
      </c>
      <c r="B457" s="36" t="s">
        <v>89</v>
      </c>
      <c r="C457" s="39"/>
      <c r="D457" s="36" t="s">
        <v>10</v>
      </c>
      <c r="E457" s="87" t="str">
        <f>IF(C457="","",VLOOKUP(C457,利用者情報入力!A:D,4,FALSE))</f>
        <v/>
      </c>
      <c r="F457" s="88"/>
      <c r="G457" s="23"/>
      <c r="H457" s="23"/>
      <c r="I457" s="23"/>
    </row>
    <row r="458" spans="1:10" ht="12" customHeight="1" thickBot="1">
      <c r="A458" s="86"/>
      <c r="B458" s="36" t="s">
        <v>112</v>
      </c>
      <c r="C458" s="38" t="str">
        <f>IF(C457="","",VLOOKUP(C457,利用者情報入力!A:D,2,FALSE))</f>
        <v/>
      </c>
      <c r="D458" s="36" t="s">
        <v>9</v>
      </c>
      <c r="E458" s="89" t="str">
        <f>IF(C457="","",IF(VLOOKUP(C457,利用者情報入力!A:D,3,FALSE)="","",VLOOKUP(C457,利用者情報入力!A:D,3,FALSE)))</f>
        <v/>
      </c>
      <c r="F458" s="90"/>
      <c r="G458" s="91"/>
      <c r="H458" s="37"/>
      <c r="I458" s="22"/>
      <c r="J458" s="55" t="s">
        <v>86</v>
      </c>
    </row>
    <row r="459" spans="1:10" ht="12" customHeight="1">
      <c r="A459" s="29" t="s">
        <v>14</v>
      </c>
      <c r="B459" s="14" t="s">
        <v>115</v>
      </c>
      <c r="C459" s="92" t="s">
        <v>11</v>
      </c>
      <c r="D459" s="93"/>
      <c r="E459" s="29" t="s">
        <v>12</v>
      </c>
      <c r="F459" s="29" t="s">
        <v>2</v>
      </c>
      <c r="G459" s="29" t="s">
        <v>13</v>
      </c>
      <c r="H459" s="14" t="s">
        <v>15</v>
      </c>
      <c r="I459" s="15"/>
      <c r="J459" s="81">
        <f>SUM(G460:G467)</f>
        <v>0</v>
      </c>
    </row>
    <row r="460" spans="1:10" ht="12" customHeight="1">
      <c r="A460" s="31" t="s">
        <v>116</v>
      </c>
      <c r="B460" s="32"/>
      <c r="C460" s="67" t="str">
        <f>IF(B460=0,"",VLOOKUP(B460,サービスコード!A:C,2,FALSE))</f>
        <v/>
      </c>
      <c r="D460" s="68"/>
      <c r="E460" s="16" t="str">
        <f>IF(B460=0,"",VLOOKUP(B460,サービスコード!A:C,3,FALSE))</f>
        <v/>
      </c>
      <c r="F460" s="32"/>
      <c r="G460" s="17" t="str">
        <f t="shared" ref="G460:G467" si="37">IF(B460=0,"",(E460*F460))</f>
        <v/>
      </c>
      <c r="H460" s="18"/>
      <c r="I460" s="15"/>
      <c r="J460" s="82"/>
    </row>
    <row r="461" spans="1:10" ht="12" customHeight="1">
      <c r="A461" s="31" t="s">
        <v>92</v>
      </c>
      <c r="B461" s="33"/>
      <c r="C461" s="67" t="str">
        <f>IF(B461=0,"",VLOOKUP(B461,サービスコード!A:C,2,FALSE))</f>
        <v/>
      </c>
      <c r="D461" s="68"/>
      <c r="E461" s="16" t="str">
        <f>IF(B461=0,"",VLOOKUP(B461,サービスコード!A:C,3,FALSE))</f>
        <v/>
      </c>
      <c r="F461" s="33"/>
      <c r="G461" s="17" t="str">
        <f t="shared" si="37"/>
        <v/>
      </c>
      <c r="H461" s="19"/>
      <c r="I461" s="15"/>
      <c r="J461" s="83" t="s">
        <v>87</v>
      </c>
    </row>
    <row r="462" spans="1:10" ht="12" customHeight="1">
      <c r="A462" s="31" t="s">
        <v>93</v>
      </c>
      <c r="B462" s="33"/>
      <c r="C462" s="67" t="str">
        <f>IF(B462=0,"",VLOOKUP(B462,サービスコード!A:C,2,FALSE))</f>
        <v/>
      </c>
      <c r="D462" s="68"/>
      <c r="E462" s="16" t="str">
        <f>IF(B462=0,"",VLOOKUP(B462,サービスコード!A:C,3,FALSE))</f>
        <v/>
      </c>
      <c r="F462" s="33"/>
      <c r="G462" s="17" t="str">
        <f t="shared" si="37"/>
        <v/>
      </c>
      <c r="H462" s="19"/>
      <c r="I462" s="15"/>
      <c r="J462" s="84"/>
    </row>
    <row r="463" spans="1:10" ht="12" customHeight="1">
      <c r="A463" s="31" t="s">
        <v>94</v>
      </c>
      <c r="B463" s="33"/>
      <c r="C463" s="67" t="str">
        <f>IF(B463=0,"",VLOOKUP(B463,サービスコード!A:C,2,FALSE))</f>
        <v/>
      </c>
      <c r="D463" s="68"/>
      <c r="E463" s="16" t="str">
        <f>IF(B463=0,"",VLOOKUP(B463,サービスコード!A:C,3,FALSE))</f>
        <v/>
      </c>
      <c r="F463" s="33"/>
      <c r="G463" s="17" t="str">
        <f t="shared" si="37"/>
        <v/>
      </c>
      <c r="H463" s="19"/>
      <c r="I463" s="15"/>
      <c r="J463" s="81" t="str">
        <f>IF(E457="","0 ",J459*E457)</f>
        <v xml:space="preserve">0 </v>
      </c>
    </row>
    <row r="464" spans="1:10" ht="12" customHeight="1">
      <c r="A464" s="31" t="s">
        <v>95</v>
      </c>
      <c r="B464" s="33"/>
      <c r="C464" s="67" t="str">
        <f>IF(B464=0,"",VLOOKUP(B464,サービスコード!A:C,2,FALSE))</f>
        <v/>
      </c>
      <c r="D464" s="68"/>
      <c r="E464" s="16" t="str">
        <f>IF(B464=0,"",VLOOKUP(B464,サービスコード!A:C,3,FALSE))</f>
        <v/>
      </c>
      <c r="F464" s="33"/>
      <c r="G464" s="17" t="str">
        <f t="shared" si="37"/>
        <v/>
      </c>
      <c r="H464" s="19"/>
      <c r="I464" s="15"/>
      <c r="J464" s="82"/>
    </row>
    <row r="465" spans="1:10" ht="12" customHeight="1" thickBot="1">
      <c r="A465" s="31" t="s">
        <v>96</v>
      </c>
      <c r="B465" s="33"/>
      <c r="C465" s="67" t="str">
        <f>IF(B465=0,"",VLOOKUP(B465,サービスコード!A:C,2,FALSE))</f>
        <v/>
      </c>
      <c r="D465" s="68"/>
      <c r="E465" s="16" t="str">
        <f>IF(B465=0,"",VLOOKUP(B465,サービスコード!A:C,3,FALSE))</f>
        <v/>
      </c>
      <c r="F465" s="33"/>
      <c r="G465" s="17" t="str">
        <f t="shared" si="37"/>
        <v/>
      </c>
      <c r="H465" s="19"/>
      <c r="I465" s="15"/>
      <c r="J465" s="56" t="s">
        <v>4</v>
      </c>
    </row>
    <row r="466" spans="1:10" ht="12" customHeight="1">
      <c r="A466" s="31" t="s">
        <v>97</v>
      </c>
      <c r="B466" s="33"/>
      <c r="C466" s="67" t="str">
        <f>IF(B466=0,"",VLOOKUP(B466,サービスコード!A:C,2,FALSE))</f>
        <v/>
      </c>
      <c r="D466" s="68"/>
      <c r="E466" s="16" t="str">
        <f>IF(B466=0,"",VLOOKUP(B466,サービスコード!A:C,3,FALSE))</f>
        <v/>
      </c>
      <c r="F466" s="33"/>
      <c r="G466" s="17" t="str">
        <f t="shared" si="37"/>
        <v/>
      </c>
      <c r="H466" s="19"/>
      <c r="I466" s="15"/>
      <c r="J466" s="69">
        <f>J459-J463</f>
        <v>0</v>
      </c>
    </row>
    <row r="467" spans="1:10" ht="12" customHeight="1" thickBot="1">
      <c r="A467" s="31" t="s">
        <v>98</v>
      </c>
      <c r="B467" s="34"/>
      <c r="C467" s="67" t="str">
        <f>IF(B467=0,"",VLOOKUP(B467,サービスコード!A:C,2,FALSE))</f>
        <v/>
      </c>
      <c r="D467" s="68"/>
      <c r="E467" s="16" t="str">
        <f>IF(B467=0,"",VLOOKUP(B467,サービスコード!A:C,3,FALSE))</f>
        <v/>
      </c>
      <c r="F467" s="34"/>
      <c r="G467" s="17" t="str">
        <f t="shared" si="37"/>
        <v/>
      </c>
      <c r="H467" s="20"/>
      <c r="I467" s="15"/>
      <c r="J467" s="70"/>
    </row>
    <row r="468" spans="1:10" ht="12" customHeight="1" thickBot="1">
      <c r="A468" s="21"/>
      <c r="B468" s="21"/>
      <c r="C468" s="21"/>
      <c r="D468" s="21"/>
      <c r="E468" s="21"/>
      <c r="F468" s="21"/>
      <c r="G468" s="21"/>
      <c r="H468" s="21"/>
    </row>
    <row r="469" spans="1:10" ht="12" customHeight="1" thickBot="1">
      <c r="A469" s="85">
        <f>A457+1</f>
        <v>39</v>
      </c>
      <c r="B469" s="36" t="s">
        <v>109</v>
      </c>
      <c r="C469" s="39"/>
      <c r="D469" s="36" t="s">
        <v>10</v>
      </c>
      <c r="E469" s="87" t="str">
        <f>IF(C469="","",VLOOKUP(C469,利用者情報入力!A:D,4,FALSE))</f>
        <v/>
      </c>
      <c r="F469" s="88"/>
      <c r="G469" s="23"/>
      <c r="H469" s="23"/>
      <c r="I469" s="23"/>
    </row>
    <row r="470" spans="1:10" ht="12" customHeight="1" thickBot="1">
      <c r="A470" s="86"/>
      <c r="B470" s="36" t="s">
        <v>117</v>
      </c>
      <c r="C470" s="38" t="str">
        <f>IF(C469="","",VLOOKUP(C469,利用者情報入力!A:D,2,FALSE))</f>
        <v/>
      </c>
      <c r="D470" s="36" t="s">
        <v>9</v>
      </c>
      <c r="E470" s="89" t="str">
        <f>IF(C469="","",IF(VLOOKUP(C469,利用者情報入力!A:D,3,FALSE)="","",VLOOKUP(C469,利用者情報入力!A:D,3,FALSE)))</f>
        <v/>
      </c>
      <c r="F470" s="90"/>
      <c r="G470" s="91"/>
      <c r="H470" s="37"/>
      <c r="I470" s="22"/>
      <c r="J470" s="55" t="s">
        <v>86</v>
      </c>
    </row>
    <row r="471" spans="1:10" ht="12" customHeight="1">
      <c r="A471" s="29" t="s">
        <v>113</v>
      </c>
      <c r="B471" s="14" t="s">
        <v>110</v>
      </c>
      <c r="C471" s="92" t="s">
        <v>11</v>
      </c>
      <c r="D471" s="93"/>
      <c r="E471" s="29" t="s">
        <v>12</v>
      </c>
      <c r="F471" s="29" t="s">
        <v>2</v>
      </c>
      <c r="G471" s="29" t="s">
        <v>13</v>
      </c>
      <c r="H471" s="14" t="s">
        <v>15</v>
      </c>
      <c r="I471" s="15"/>
      <c r="J471" s="81">
        <f>SUM(G472:G479)</f>
        <v>0</v>
      </c>
    </row>
    <row r="472" spans="1:10" ht="12" customHeight="1">
      <c r="A472" s="31" t="s">
        <v>108</v>
      </c>
      <c r="B472" s="32"/>
      <c r="C472" s="67" t="str">
        <f>IF(B472=0,"",VLOOKUP(B472,サービスコード!A:C,2,FALSE))</f>
        <v/>
      </c>
      <c r="D472" s="68"/>
      <c r="E472" s="16" t="str">
        <f>IF(B472=0,"",VLOOKUP(B472,サービスコード!A:C,3,FALSE))</f>
        <v/>
      </c>
      <c r="F472" s="32"/>
      <c r="G472" s="17" t="str">
        <f t="shared" ref="G472:G479" si="38">IF(B472=0,"",(E472*F472))</f>
        <v/>
      </c>
      <c r="H472" s="18"/>
      <c r="I472" s="15"/>
      <c r="J472" s="82"/>
    </row>
    <row r="473" spans="1:10" ht="12" customHeight="1">
      <c r="A473" s="31" t="s">
        <v>92</v>
      </c>
      <c r="B473" s="33"/>
      <c r="C473" s="67" t="str">
        <f>IF(B473=0,"",VLOOKUP(B473,サービスコード!A:C,2,FALSE))</f>
        <v/>
      </c>
      <c r="D473" s="68"/>
      <c r="E473" s="16" t="str">
        <f>IF(B473=0,"",VLOOKUP(B473,サービスコード!A:C,3,FALSE))</f>
        <v/>
      </c>
      <c r="F473" s="33"/>
      <c r="G473" s="17" t="str">
        <f t="shared" si="38"/>
        <v/>
      </c>
      <c r="H473" s="19"/>
      <c r="I473" s="15"/>
      <c r="J473" s="83" t="s">
        <v>87</v>
      </c>
    </row>
    <row r="474" spans="1:10" ht="12" customHeight="1">
      <c r="A474" s="31" t="s">
        <v>93</v>
      </c>
      <c r="B474" s="33"/>
      <c r="C474" s="67" t="str">
        <f>IF(B474=0,"",VLOOKUP(B474,サービスコード!A:C,2,FALSE))</f>
        <v/>
      </c>
      <c r="D474" s="68"/>
      <c r="E474" s="16" t="str">
        <f>IF(B474=0,"",VLOOKUP(B474,サービスコード!A:C,3,FALSE))</f>
        <v/>
      </c>
      <c r="F474" s="33"/>
      <c r="G474" s="17" t="str">
        <f t="shared" si="38"/>
        <v/>
      </c>
      <c r="H474" s="19"/>
      <c r="I474" s="15"/>
      <c r="J474" s="84"/>
    </row>
    <row r="475" spans="1:10" ht="12" customHeight="1">
      <c r="A475" s="31" t="s">
        <v>94</v>
      </c>
      <c r="B475" s="33"/>
      <c r="C475" s="67" t="str">
        <f>IF(B475=0,"",VLOOKUP(B475,サービスコード!A:C,2,FALSE))</f>
        <v/>
      </c>
      <c r="D475" s="68"/>
      <c r="E475" s="16" t="str">
        <f>IF(B475=0,"",VLOOKUP(B475,サービスコード!A:C,3,FALSE))</f>
        <v/>
      </c>
      <c r="F475" s="33"/>
      <c r="G475" s="17" t="str">
        <f t="shared" si="38"/>
        <v/>
      </c>
      <c r="H475" s="19"/>
      <c r="I475" s="15"/>
      <c r="J475" s="81" t="str">
        <f>IF(E469="","0 ",J471*E469)</f>
        <v xml:space="preserve">0 </v>
      </c>
    </row>
    <row r="476" spans="1:10" ht="12" customHeight="1">
      <c r="A476" s="31" t="s">
        <v>95</v>
      </c>
      <c r="B476" s="33"/>
      <c r="C476" s="67" t="str">
        <f>IF(B476=0,"",VLOOKUP(B476,サービスコード!A:C,2,FALSE))</f>
        <v/>
      </c>
      <c r="D476" s="68"/>
      <c r="E476" s="16" t="str">
        <f>IF(B476=0,"",VLOOKUP(B476,サービスコード!A:C,3,FALSE))</f>
        <v/>
      </c>
      <c r="F476" s="33"/>
      <c r="G476" s="17" t="str">
        <f t="shared" si="38"/>
        <v/>
      </c>
      <c r="H476" s="19"/>
      <c r="I476" s="15"/>
      <c r="J476" s="82"/>
    </row>
    <row r="477" spans="1:10" ht="12" customHeight="1" thickBot="1">
      <c r="A477" s="31" t="s">
        <v>96</v>
      </c>
      <c r="B477" s="33"/>
      <c r="C477" s="67" t="str">
        <f>IF(B477=0,"",VLOOKUP(B477,サービスコード!A:C,2,FALSE))</f>
        <v/>
      </c>
      <c r="D477" s="68"/>
      <c r="E477" s="16" t="str">
        <f>IF(B477=0,"",VLOOKUP(B477,サービスコード!A:C,3,FALSE))</f>
        <v/>
      </c>
      <c r="F477" s="33"/>
      <c r="G477" s="17" t="str">
        <f t="shared" si="38"/>
        <v/>
      </c>
      <c r="H477" s="19"/>
      <c r="I477" s="15"/>
      <c r="J477" s="56" t="s">
        <v>4</v>
      </c>
    </row>
    <row r="478" spans="1:10" ht="12" customHeight="1">
      <c r="A478" s="31" t="s">
        <v>97</v>
      </c>
      <c r="B478" s="33"/>
      <c r="C478" s="67" t="str">
        <f>IF(B478=0,"",VLOOKUP(B478,サービスコード!A:C,2,FALSE))</f>
        <v/>
      </c>
      <c r="D478" s="68"/>
      <c r="E478" s="16" t="str">
        <f>IF(B478=0,"",VLOOKUP(B478,サービスコード!A:C,3,FALSE))</f>
        <v/>
      </c>
      <c r="F478" s="33"/>
      <c r="G478" s="17" t="str">
        <f t="shared" si="38"/>
        <v/>
      </c>
      <c r="H478" s="19"/>
      <c r="I478" s="15"/>
      <c r="J478" s="69">
        <f>J471-J475</f>
        <v>0</v>
      </c>
    </row>
    <row r="479" spans="1:10" ht="12" customHeight="1" thickBot="1">
      <c r="A479" s="31" t="s">
        <v>98</v>
      </c>
      <c r="B479" s="34"/>
      <c r="C479" s="67" t="str">
        <f>IF(B479=0,"",VLOOKUP(B479,サービスコード!A:C,2,FALSE))</f>
        <v/>
      </c>
      <c r="D479" s="68"/>
      <c r="E479" s="16" t="str">
        <f>IF(B479=0,"",VLOOKUP(B479,サービスコード!A:C,3,FALSE))</f>
        <v/>
      </c>
      <c r="F479" s="34"/>
      <c r="G479" s="17" t="str">
        <f t="shared" si="38"/>
        <v/>
      </c>
      <c r="H479" s="20"/>
      <c r="I479" s="15"/>
      <c r="J479" s="70"/>
    </row>
    <row r="480" spans="1:10" ht="12" customHeight="1" thickBot="1">
      <c r="A480" s="21"/>
      <c r="B480" s="21"/>
      <c r="C480" s="21"/>
      <c r="D480" s="21"/>
      <c r="E480" s="21"/>
      <c r="F480" s="21"/>
      <c r="G480" s="21"/>
      <c r="H480" s="21"/>
    </row>
    <row r="481" spans="1:10" ht="12" customHeight="1" thickBot="1">
      <c r="A481" s="85">
        <f>A469+1</f>
        <v>40</v>
      </c>
      <c r="B481" s="36" t="s">
        <v>111</v>
      </c>
      <c r="C481" s="39"/>
      <c r="D481" s="36" t="s">
        <v>10</v>
      </c>
      <c r="E481" s="87" t="str">
        <f>IF(C481="","",VLOOKUP(C481,利用者情報入力!A:D,4,FALSE))</f>
        <v/>
      </c>
      <c r="F481" s="88"/>
      <c r="G481" s="23"/>
      <c r="H481" s="23"/>
      <c r="I481" s="23"/>
    </row>
    <row r="482" spans="1:10" ht="12" customHeight="1" thickBot="1">
      <c r="A482" s="86"/>
      <c r="B482" s="36" t="s">
        <v>112</v>
      </c>
      <c r="C482" s="38" t="str">
        <f>IF(C481="","",VLOOKUP(C481,利用者情報入力!A:D,2,FALSE))</f>
        <v/>
      </c>
      <c r="D482" s="36" t="s">
        <v>9</v>
      </c>
      <c r="E482" s="89" t="str">
        <f>IF(C481="","",IF(VLOOKUP(C481,利用者情報入力!A:D,3,FALSE)="","",VLOOKUP(C481,利用者情報入力!A:D,3,FALSE)))</f>
        <v/>
      </c>
      <c r="F482" s="90"/>
      <c r="G482" s="91"/>
      <c r="H482" s="37"/>
      <c r="I482" s="22"/>
      <c r="J482" s="55" t="s">
        <v>86</v>
      </c>
    </row>
    <row r="483" spans="1:10" ht="12" customHeight="1">
      <c r="A483" s="29" t="s">
        <v>131</v>
      </c>
      <c r="B483" s="14" t="s">
        <v>110</v>
      </c>
      <c r="C483" s="92" t="s">
        <v>11</v>
      </c>
      <c r="D483" s="93"/>
      <c r="E483" s="29" t="s">
        <v>12</v>
      </c>
      <c r="F483" s="29" t="s">
        <v>2</v>
      </c>
      <c r="G483" s="29" t="s">
        <v>13</v>
      </c>
      <c r="H483" s="14" t="s">
        <v>15</v>
      </c>
      <c r="I483" s="15"/>
      <c r="J483" s="81">
        <f>SUM(G484:G491)</f>
        <v>0</v>
      </c>
    </row>
    <row r="484" spans="1:10" ht="12" customHeight="1">
      <c r="A484" s="31" t="s">
        <v>108</v>
      </c>
      <c r="B484" s="32"/>
      <c r="C484" s="67" t="str">
        <f>IF(B484=0,"",VLOOKUP(B484,サービスコード!A:C,2,FALSE))</f>
        <v/>
      </c>
      <c r="D484" s="68"/>
      <c r="E484" s="16" t="str">
        <f>IF(B484=0,"",VLOOKUP(B484,サービスコード!A:C,3,FALSE))</f>
        <v/>
      </c>
      <c r="F484" s="32"/>
      <c r="G484" s="17" t="str">
        <f t="shared" ref="G484:G491" si="39">IF(B484=0,"",(E484*F484))</f>
        <v/>
      </c>
      <c r="H484" s="18"/>
      <c r="I484" s="15"/>
      <c r="J484" s="82"/>
    </row>
    <row r="485" spans="1:10" ht="12" customHeight="1">
      <c r="A485" s="31" t="s">
        <v>92</v>
      </c>
      <c r="B485" s="33"/>
      <c r="C485" s="67" t="str">
        <f>IF(B485=0,"",VLOOKUP(B485,サービスコード!A:C,2,FALSE))</f>
        <v/>
      </c>
      <c r="D485" s="68"/>
      <c r="E485" s="16" t="str">
        <f>IF(B485=0,"",VLOOKUP(B485,サービスコード!A:C,3,FALSE))</f>
        <v/>
      </c>
      <c r="F485" s="33"/>
      <c r="G485" s="17" t="str">
        <f t="shared" si="39"/>
        <v/>
      </c>
      <c r="H485" s="19"/>
      <c r="I485" s="15"/>
      <c r="J485" s="83" t="s">
        <v>87</v>
      </c>
    </row>
    <row r="486" spans="1:10" ht="12" customHeight="1">
      <c r="A486" s="31" t="s">
        <v>93</v>
      </c>
      <c r="B486" s="33"/>
      <c r="C486" s="67" t="str">
        <f>IF(B486=0,"",VLOOKUP(B486,サービスコード!A:C,2,FALSE))</f>
        <v/>
      </c>
      <c r="D486" s="68"/>
      <c r="E486" s="16" t="str">
        <f>IF(B486=0,"",VLOOKUP(B486,サービスコード!A:C,3,FALSE))</f>
        <v/>
      </c>
      <c r="F486" s="33"/>
      <c r="G486" s="17" t="str">
        <f t="shared" si="39"/>
        <v/>
      </c>
      <c r="H486" s="19"/>
      <c r="I486" s="15"/>
      <c r="J486" s="84"/>
    </row>
    <row r="487" spans="1:10" ht="12" customHeight="1">
      <c r="A487" s="31" t="s">
        <v>94</v>
      </c>
      <c r="B487" s="33"/>
      <c r="C487" s="67" t="str">
        <f>IF(B487=0,"",VLOOKUP(B487,サービスコード!A:C,2,FALSE))</f>
        <v/>
      </c>
      <c r="D487" s="68"/>
      <c r="E487" s="16" t="str">
        <f>IF(B487=0,"",VLOOKUP(B487,サービスコード!A:C,3,FALSE))</f>
        <v/>
      </c>
      <c r="F487" s="33"/>
      <c r="G487" s="17" t="str">
        <f t="shared" si="39"/>
        <v/>
      </c>
      <c r="H487" s="19"/>
      <c r="I487" s="15"/>
      <c r="J487" s="81" t="str">
        <f>IF(E481="","0 ",J483*E481)</f>
        <v xml:space="preserve">0 </v>
      </c>
    </row>
    <row r="488" spans="1:10" ht="12" customHeight="1">
      <c r="A488" s="31" t="s">
        <v>95</v>
      </c>
      <c r="B488" s="33"/>
      <c r="C488" s="67" t="str">
        <f>IF(B488=0,"",VLOOKUP(B488,サービスコード!A:C,2,FALSE))</f>
        <v/>
      </c>
      <c r="D488" s="68"/>
      <c r="E488" s="16" t="str">
        <f>IF(B488=0,"",VLOOKUP(B488,サービスコード!A:C,3,FALSE))</f>
        <v/>
      </c>
      <c r="F488" s="33"/>
      <c r="G488" s="17" t="str">
        <f t="shared" si="39"/>
        <v/>
      </c>
      <c r="H488" s="19"/>
      <c r="I488" s="15"/>
      <c r="J488" s="82"/>
    </row>
    <row r="489" spans="1:10" ht="12" customHeight="1" thickBot="1">
      <c r="A489" s="31" t="s">
        <v>96</v>
      </c>
      <c r="B489" s="33"/>
      <c r="C489" s="67" t="str">
        <f>IF(B489=0,"",VLOOKUP(B489,サービスコード!A:C,2,FALSE))</f>
        <v/>
      </c>
      <c r="D489" s="68"/>
      <c r="E489" s="16" t="str">
        <f>IF(B489=0,"",VLOOKUP(B489,サービスコード!A:C,3,FALSE))</f>
        <v/>
      </c>
      <c r="F489" s="33"/>
      <c r="G489" s="17" t="str">
        <f t="shared" si="39"/>
        <v/>
      </c>
      <c r="H489" s="19"/>
      <c r="I489" s="15"/>
      <c r="J489" s="56" t="s">
        <v>4</v>
      </c>
    </row>
    <row r="490" spans="1:10" ht="12" customHeight="1">
      <c r="A490" s="31" t="s">
        <v>97</v>
      </c>
      <c r="B490" s="33"/>
      <c r="C490" s="67" t="str">
        <f>IF(B490=0,"",VLOOKUP(B490,サービスコード!A:C,2,FALSE))</f>
        <v/>
      </c>
      <c r="D490" s="68"/>
      <c r="E490" s="16" t="str">
        <f>IF(B490=0,"",VLOOKUP(B490,サービスコード!A:C,3,FALSE))</f>
        <v/>
      </c>
      <c r="F490" s="33"/>
      <c r="G490" s="17" t="str">
        <f t="shared" si="39"/>
        <v/>
      </c>
      <c r="H490" s="19"/>
      <c r="I490" s="15"/>
      <c r="J490" s="69">
        <f>J483-J487</f>
        <v>0</v>
      </c>
    </row>
    <row r="491" spans="1:10" ht="12" customHeight="1" thickBot="1">
      <c r="A491" s="31" t="s">
        <v>98</v>
      </c>
      <c r="B491" s="34"/>
      <c r="C491" s="67" t="str">
        <f>IF(B491=0,"",VLOOKUP(B491,サービスコード!A:C,2,FALSE))</f>
        <v/>
      </c>
      <c r="D491" s="68"/>
      <c r="E491" s="16" t="str">
        <f>IF(B491=0,"",VLOOKUP(B491,サービスコード!A:C,3,FALSE))</f>
        <v/>
      </c>
      <c r="F491" s="34"/>
      <c r="G491" s="17" t="str">
        <f t="shared" si="39"/>
        <v/>
      </c>
      <c r="H491" s="20"/>
      <c r="I491" s="15"/>
      <c r="J491" s="70"/>
    </row>
    <row r="492" spans="1:10" ht="12" customHeight="1" thickBot="1">
      <c r="A492" s="21"/>
      <c r="B492" s="21"/>
      <c r="C492" s="21"/>
      <c r="D492" s="21"/>
      <c r="E492" s="21"/>
      <c r="F492" s="21"/>
      <c r="G492" s="21"/>
      <c r="H492" s="21"/>
    </row>
    <row r="493" spans="1:10" ht="12" customHeight="1" thickBot="1">
      <c r="A493" s="85">
        <f>A481+1</f>
        <v>41</v>
      </c>
      <c r="B493" s="36" t="s">
        <v>109</v>
      </c>
      <c r="C493" s="39"/>
      <c r="D493" s="36" t="s">
        <v>10</v>
      </c>
      <c r="E493" s="87" t="str">
        <f>IF(C493="","",VLOOKUP(C493,利用者情報入力!A:D,4,FALSE))</f>
        <v/>
      </c>
      <c r="F493" s="88"/>
      <c r="G493" s="23"/>
      <c r="H493" s="23"/>
      <c r="I493" s="23"/>
    </row>
    <row r="494" spans="1:10" ht="12" customHeight="1" thickBot="1">
      <c r="A494" s="86"/>
      <c r="B494" s="36" t="s">
        <v>117</v>
      </c>
      <c r="C494" s="38" t="str">
        <f>IF(C493="","",VLOOKUP(C493,利用者情報入力!A:D,2,FALSE))</f>
        <v/>
      </c>
      <c r="D494" s="36" t="s">
        <v>9</v>
      </c>
      <c r="E494" s="89" t="str">
        <f>IF(C493="","",IF(VLOOKUP(C493,利用者情報入力!A:D,3,FALSE)="","",VLOOKUP(C493,利用者情報入力!A:D,3,FALSE)))</f>
        <v/>
      </c>
      <c r="F494" s="90"/>
      <c r="G494" s="91"/>
      <c r="H494" s="37"/>
      <c r="I494" s="22"/>
      <c r="J494" s="55" t="s">
        <v>86</v>
      </c>
    </row>
    <row r="495" spans="1:10" ht="12" customHeight="1">
      <c r="A495" s="29" t="s">
        <v>113</v>
      </c>
      <c r="B495" s="14" t="s">
        <v>124</v>
      </c>
      <c r="C495" s="92" t="s">
        <v>11</v>
      </c>
      <c r="D495" s="93"/>
      <c r="E495" s="29" t="s">
        <v>12</v>
      </c>
      <c r="F495" s="29" t="s">
        <v>2</v>
      </c>
      <c r="G495" s="29" t="s">
        <v>13</v>
      </c>
      <c r="H495" s="14" t="s">
        <v>15</v>
      </c>
      <c r="I495" s="15"/>
      <c r="J495" s="81">
        <f>SUM(G496:G503)</f>
        <v>0</v>
      </c>
    </row>
    <row r="496" spans="1:10" ht="12" customHeight="1">
      <c r="A496" s="31" t="s">
        <v>108</v>
      </c>
      <c r="B496" s="32"/>
      <c r="C496" s="67" t="str">
        <f>IF(B496=0,"",VLOOKUP(B496,サービスコード!A:C,2,FALSE))</f>
        <v/>
      </c>
      <c r="D496" s="68"/>
      <c r="E496" s="16" t="str">
        <f>IF(B496=0,"",VLOOKUP(B496,サービスコード!A:C,3,FALSE))</f>
        <v/>
      </c>
      <c r="F496" s="32"/>
      <c r="G496" s="17" t="str">
        <f t="shared" ref="G496:G503" si="40">IF(B496=0,"",(E496*F496))</f>
        <v/>
      </c>
      <c r="H496" s="18"/>
      <c r="I496" s="15"/>
      <c r="J496" s="82"/>
    </row>
    <row r="497" spans="1:10" ht="12" customHeight="1">
      <c r="A497" s="31" t="s">
        <v>92</v>
      </c>
      <c r="B497" s="33"/>
      <c r="C497" s="67" t="str">
        <f>IF(B497=0,"",VLOOKUP(B497,サービスコード!A:C,2,FALSE))</f>
        <v/>
      </c>
      <c r="D497" s="68"/>
      <c r="E497" s="16" t="str">
        <f>IF(B497=0,"",VLOOKUP(B497,サービスコード!A:C,3,FALSE))</f>
        <v/>
      </c>
      <c r="F497" s="33"/>
      <c r="G497" s="17" t="str">
        <f t="shared" si="40"/>
        <v/>
      </c>
      <c r="H497" s="19"/>
      <c r="I497" s="15"/>
      <c r="J497" s="83" t="s">
        <v>87</v>
      </c>
    </row>
    <row r="498" spans="1:10" ht="12" customHeight="1">
      <c r="A498" s="31" t="s">
        <v>93</v>
      </c>
      <c r="B498" s="33"/>
      <c r="C498" s="67" t="str">
        <f>IF(B498=0,"",VLOOKUP(B498,サービスコード!A:C,2,FALSE))</f>
        <v/>
      </c>
      <c r="D498" s="68"/>
      <c r="E498" s="16" t="str">
        <f>IF(B498=0,"",VLOOKUP(B498,サービスコード!A:C,3,FALSE))</f>
        <v/>
      </c>
      <c r="F498" s="33"/>
      <c r="G498" s="17" t="str">
        <f t="shared" si="40"/>
        <v/>
      </c>
      <c r="H498" s="19"/>
      <c r="I498" s="15"/>
      <c r="J498" s="84"/>
    </row>
    <row r="499" spans="1:10" ht="12" customHeight="1">
      <c r="A499" s="31" t="s">
        <v>94</v>
      </c>
      <c r="B499" s="33"/>
      <c r="C499" s="67" t="str">
        <f>IF(B499=0,"",VLOOKUP(B499,サービスコード!A:C,2,FALSE))</f>
        <v/>
      </c>
      <c r="D499" s="68"/>
      <c r="E499" s="16" t="str">
        <f>IF(B499=0,"",VLOOKUP(B499,サービスコード!A:C,3,FALSE))</f>
        <v/>
      </c>
      <c r="F499" s="33"/>
      <c r="G499" s="17" t="str">
        <f t="shared" si="40"/>
        <v/>
      </c>
      <c r="H499" s="19"/>
      <c r="I499" s="15"/>
      <c r="J499" s="81" t="str">
        <f>IF(E493="","0 ",J495*E493)</f>
        <v xml:space="preserve">0 </v>
      </c>
    </row>
    <row r="500" spans="1:10" ht="12" customHeight="1">
      <c r="A500" s="31" t="s">
        <v>95</v>
      </c>
      <c r="B500" s="33"/>
      <c r="C500" s="67" t="str">
        <f>IF(B500=0,"",VLOOKUP(B500,サービスコード!A:C,2,FALSE))</f>
        <v/>
      </c>
      <c r="D500" s="68"/>
      <c r="E500" s="16" t="str">
        <f>IF(B500=0,"",VLOOKUP(B500,サービスコード!A:C,3,FALSE))</f>
        <v/>
      </c>
      <c r="F500" s="33"/>
      <c r="G500" s="17" t="str">
        <f t="shared" si="40"/>
        <v/>
      </c>
      <c r="H500" s="19"/>
      <c r="I500" s="15"/>
      <c r="J500" s="82"/>
    </row>
    <row r="501" spans="1:10" ht="12" customHeight="1" thickBot="1">
      <c r="A501" s="31" t="s">
        <v>96</v>
      </c>
      <c r="B501" s="33"/>
      <c r="C501" s="67" t="str">
        <f>IF(B501=0,"",VLOOKUP(B501,サービスコード!A:C,2,FALSE))</f>
        <v/>
      </c>
      <c r="D501" s="68"/>
      <c r="E501" s="16" t="str">
        <f>IF(B501=0,"",VLOOKUP(B501,サービスコード!A:C,3,FALSE))</f>
        <v/>
      </c>
      <c r="F501" s="33"/>
      <c r="G501" s="17" t="str">
        <f t="shared" si="40"/>
        <v/>
      </c>
      <c r="H501" s="19"/>
      <c r="I501" s="15"/>
      <c r="J501" s="56" t="s">
        <v>4</v>
      </c>
    </row>
    <row r="502" spans="1:10" ht="12" customHeight="1">
      <c r="A502" s="31" t="s">
        <v>97</v>
      </c>
      <c r="B502" s="33"/>
      <c r="C502" s="67" t="str">
        <f>IF(B502=0,"",VLOOKUP(B502,サービスコード!A:C,2,FALSE))</f>
        <v/>
      </c>
      <c r="D502" s="68"/>
      <c r="E502" s="16" t="str">
        <f>IF(B502=0,"",VLOOKUP(B502,サービスコード!A:C,3,FALSE))</f>
        <v/>
      </c>
      <c r="F502" s="33"/>
      <c r="G502" s="17" t="str">
        <f t="shared" si="40"/>
        <v/>
      </c>
      <c r="H502" s="19"/>
      <c r="I502" s="15"/>
      <c r="J502" s="69">
        <f>J495-J499</f>
        <v>0</v>
      </c>
    </row>
    <row r="503" spans="1:10" ht="12" customHeight="1" thickBot="1">
      <c r="A503" s="31" t="s">
        <v>98</v>
      </c>
      <c r="B503" s="34"/>
      <c r="C503" s="67" t="str">
        <f>IF(B503=0,"",VLOOKUP(B503,サービスコード!A:C,2,FALSE))</f>
        <v/>
      </c>
      <c r="D503" s="68"/>
      <c r="E503" s="16" t="str">
        <f>IF(B503=0,"",VLOOKUP(B503,サービスコード!A:C,3,FALSE))</f>
        <v/>
      </c>
      <c r="F503" s="34"/>
      <c r="G503" s="17" t="str">
        <f t="shared" si="40"/>
        <v/>
      </c>
      <c r="H503" s="20"/>
      <c r="I503" s="15"/>
      <c r="J503" s="70"/>
    </row>
    <row r="504" spans="1:10" ht="12" customHeight="1" thickBot="1">
      <c r="A504" s="21"/>
      <c r="B504" s="21"/>
      <c r="C504" s="21"/>
      <c r="D504" s="21"/>
      <c r="E504" s="21"/>
      <c r="F504" s="21"/>
      <c r="G504" s="21"/>
      <c r="H504" s="21"/>
    </row>
    <row r="505" spans="1:10" ht="12" customHeight="1" thickBot="1">
      <c r="A505" s="85">
        <f>A493+1</f>
        <v>42</v>
      </c>
      <c r="B505" s="36" t="s">
        <v>111</v>
      </c>
      <c r="C505" s="39"/>
      <c r="D505" s="36" t="s">
        <v>10</v>
      </c>
      <c r="E505" s="87" t="str">
        <f>IF(C505="","",VLOOKUP(C505,利用者情報入力!A:D,4,FALSE))</f>
        <v/>
      </c>
      <c r="F505" s="88"/>
      <c r="G505" s="23"/>
      <c r="H505" s="23"/>
      <c r="I505" s="23"/>
    </row>
    <row r="506" spans="1:10" ht="12" customHeight="1" thickBot="1">
      <c r="A506" s="86"/>
      <c r="B506" s="36" t="s">
        <v>117</v>
      </c>
      <c r="C506" s="38" t="str">
        <f>IF(C505="","",VLOOKUP(C505,利用者情報入力!A:D,2,FALSE))</f>
        <v/>
      </c>
      <c r="D506" s="36" t="s">
        <v>9</v>
      </c>
      <c r="E506" s="89" t="str">
        <f>IF(C505="","",IF(VLOOKUP(C505,利用者情報入力!A:D,3,FALSE)="","",VLOOKUP(C505,利用者情報入力!A:D,3,FALSE)))</f>
        <v/>
      </c>
      <c r="F506" s="90"/>
      <c r="G506" s="91"/>
      <c r="H506" s="37"/>
      <c r="I506" s="22"/>
      <c r="J506" s="55" t="s">
        <v>86</v>
      </c>
    </row>
    <row r="507" spans="1:10" ht="12" customHeight="1">
      <c r="A507" s="29" t="s">
        <v>131</v>
      </c>
      <c r="B507" s="14" t="s">
        <v>110</v>
      </c>
      <c r="C507" s="92" t="s">
        <v>11</v>
      </c>
      <c r="D507" s="93"/>
      <c r="E507" s="29" t="s">
        <v>12</v>
      </c>
      <c r="F507" s="29" t="s">
        <v>2</v>
      </c>
      <c r="G507" s="29" t="s">
        <v>13</v>
      </c>
      <c r="H507" s="14" t="s">
        <v>15</v>
      </c>
      <c r="I507" s="15"/>
      <c r="J507" s="81">
        <f>SUM(G508:G515)</f>
        <v>0</v>
      </c>
    </row>
    <row r="508" spans="1:10" ht="12" customHeight="1">
      <c r="A508" s="31" t="s">
        <v>116</v>
      </c>
      <c r="B508" s="32"/>
      <c r="C508" s="67" t="str">
        <f>IF(B508=0,"",VLOOKUP(B508,サービスコード!A:C,2,FALSE))</f>
        <v/>
      </c>
      <c r="D508" s="68"/>
      <c r="E508" s="16" t="str">
        <f>IF(B508=0,"",VLOOKUP(B508,サービスコード!A:C,3,FALSE))</f>
        <v/>
      </c>
      <c r="F508" s="32"/>
      <c r="G508" s="17" t="str">
        <f t="shared" ref="G508:G515" si="41">IF(B508=0,"",(E508*F508))</f>
        <v/>
      </c>
      <c r="H508" s="18"/>
      <c r="I508" s="15"/>
      <c r="J508" s="82"/>
    </row>
    <row r="509" spans="1:10" ht="12" customHeight="1">
      <c r="A509" s="31" t="s">
        <v>92</v>
      </c>
      <c r="B509" s="33"/>
      <c r="C509" s="67" t="str">
        <f>IF(B509=0,"",VLOOKUP(B509,サービスコード!A:C,2,FALSE))</f>
        <v/>
      </c>
      <c r="D509" s="68"/>
      <c r="E509" s="16" t="str">
        <f>IF(B509=0,"",VLOOKUP(B509,サービスコード!A:C,3,FALSE))</f>
        <v/>
      </c>
      <c r="F509" s="33"/>
      <c r="G509" s="17" t="str">
        <f t="shared" si="41"/>
        <v/>
      </c>
      <c r="H509" s="19"/>
      <c r="I509" s="15"/>
      <c r="J509" s="83" t="s">
        <v>87</v>
      </c>
    </row>
    <row r="510" spans="1:10" ht="12" customHeight="1">
      <c r="A510" s="31" t="s">
        <v>93</v>
      </c>
      <c r="B510" s="33"/>
      <c r="C510" s="67" t="str">
        <f>IF(B510=0,"",VLOOKUP(B510,サービスコード!A:C,2,FALSE))</f>
        <v/>
      </c>
      <c r="D510" s="68"/>
      <c r="E510" s="16" t="str">
        <f>IF(B510=0,"",VLOOKUP(B510,サービスコード!A:C,3,FALSE))</f>
        <v/>
      </c>
      <c r="F510" s="33"/>
      <c r="G510" s="17" t="str">
        <f t="shared" si="41"/>
        <v/>
      </c>
      <c r="H510" s="19"/>
      <c r="I510" s="15"/>
      <c r="J510" s="84"/>
    </row>
    <row r="511" spans="1:10" ht="12" customHeight="1">
      <c r="A511" s="31" t="s">
        <v>94</v>
      </c>
      <c r="B511" s="33"/>
      <c r="C511" s="67" t="str">
        <f>IF(B511=0,"",VLOOKUP(B511,サービスコード!A:C,2,FALSE))</f>
        <v/>
      </c>
      <c r="D511" s="68"/>
      <c r="E511" s="16" t="str">
        <f>IF(B511=0,"",VLOOKUP(B511,サービスコード!A:C,3,FALSE))</f>
        <v/>
      </c>
      <c r="F511" s="33"/>
      <c r="G511" s="17" t="str">
        <f t="shared" si="41"/>
        <v/>
      </c>
      <c r="H511" s="19"/>
      <c r="I511" s="15"/>
      <c r="J511" s="81" t="str">
        <f>IF(E505="","0 ",J507*E505)</f>
        <v xml:space="preserve">0 </v>
      </c>
    </row>
    <row r="512" spans="1:10" ht="12" customHeight="1">
      <c r="A512" s="31" t="s">
        <v>95</v>
      </c>
      <c r="B512" s="33"/>
      <c r="C512" s="67" t="str">
        <f>IF(B512=0,"",VLOOKUP(B512,サービスコード!A:C,2,FALSE))</f>
        <v/>
      </c>
      <c r="D512" s="68"/>
      <c r="E512" s="16" t="str">
        <f>IF(B512=0,"",VLOOKUP(B512,サービスコード!A:C,3,FALSE))</f>
        <v/>
      </c>
      <c r="F512" s="33"/>
      <c r="G512" s="17" t="str">
        <f t="shared" si="41"/>
        <v/>
      </c>
      <c r="H512" s="19"/>
      <c r="I512" s="15"/>
      <c r="J512" s="82"/>
    </row>
    <row r="513" spans="1:10" ht="12" customHeight="1" thickBot="1">
      <c r="A513" s="31" t="s">
        <v>96</v>
      </c>
      <c r="B513" s="33"/>
      <c r="C513" s="67" t="str">
        <f>IF(B513=0,"",VLOOKUP(B513,サービスコード!A:C,2,FALSE))</f>
        <v/>
      </c>
      <c r="D513" s="68"/>
      <c r="E513" s="16" t="str">
        <f>IF(B513=0,"",VLOOKUP(B513,サービスコード!A:C,3,FALSE))</f>
        <v/>
      </c>
      <c r="F513" s="33"/>
      <c r="G513" s="17" t="str">
        <f t="shared" si="41"/>
        <v/>
      </c>
      <c r="H513" s="19"/>
      <c r="I513" s="15"/>
      <c r="J513" s="56" t="s">
        <v>4</v>
      </c>
    </row>
    <row r="514" spans="1:10" ht="12" customHeight="1">
      <c r="A514" s="31" t="s">
        <v>97</v>
      </c>
      <c r="B514" s="33"/>
      <c r="C514" s="67" t="str">
        <f>IF(B514=0,"",VLOOKUP(B514,サービスコード!A:C,2,FALSE))</f>
        <v/>
      </c>
      <c r="D514" s="68"/>
      <c r="E514" s="16" t="str">
        <f>IF(B514=0,"",VLOOKUP(B514,サービスコード!A:C,3,FALSE))</f>
        <v/>
      </c>
      <c r="F514" s="33"/>
      <c r="G514" s="17" t="str">
        <f t="shared" si="41"/>
        <v/>
      </c>
      <c r="H514" s="19"/>
      <c r="I514" s="15"/>
      <c r="J514" s="69">
        <f>J507-J511</f>
        <v>0</v>
      </c>
    </row>
    <row r="515" spans="1:10" ht="12" customHeight="1" thickBot="1">
      <c r="A515" s="31" t="s">
        <v>98</v>
      </c>
      <c r="B515" s="34"/>
      <c r="C515" s="67" t="str">
        <f>IF(B515=0,"",VLOOKUP(B515,サービスコード!A:C,2,FALSE))</f>
        <v/>
      </c>
      <c r="D515" s="68"/>
      <c r="E515" s="16" t="str">
        <f>IF(B515=0,"",VLOOKUP(B515,サービスコード!A:C,3,FALSE))</f>
        <v/>
      </c>
      <c r="F515" s="34"/>
      <c r="G515" s="17" t="str">
        <f t="shared" si="41"/>
        <v/>
      </c>
      <c r="H515" s="20"/>
      <c r="I515" s="15"/>
      <c r="J515" s="70"/>
    </row>
    <row r="516" spans="1:10" ht="12" customHeight="1" thickBot="1">
      <c r="A516" s="21"/>
      <c r="B516" s="21"/>
      <c r="C516" s="21"/>
      <c r="D516" s="21"/>
      <c r="E516" s="21"/>
      <c r="F516" s="21"/>
      <c r="G516" s="21"/>
      <c r="H516" s="21"/>
    </row>
    <row r="517" spans="1:10" ht="12" customHeight="1" thickBot="1">
      <c r="A517" s="85">
        <f>A505+1</f>
        <v>43</v>
      </c>
      <c r="B517" s="36" t="s">
        <v>109</v>
      </c>
      <c r="C517" s="39"/>
      <c r="D517" s="36" t="s">
        <v>10</v>
      </c>
      <c r="E517" s="87" t="str">
        <f>IF(C517="","",VLOOKUP(C517,利用者情報入力!A:D,4,FALSE))</f>
        <v/>
      </c>
      <c r="F517" s="88"/>
      <c r="G517" s="23"/>
      <c r="H517" s="23"/>
      <c r="I517" s="23"/>
    </row>
    <row r="518" spans="1:10" ht="12" customHeight="1" thickBot="1">
      <c r="A518" s="86"/>
      <c r="B518" s="36" t="s">
        <v>117</v>
      </c>
      <c r="C518" s="38" t="str">
        <f>IF(C517="","",VLOOKUP(C517,利用者情報入力!A:D,2,FALSE))</f>
        <v/>
      </c>
      <c r="D518" s="36" t="s">
        <v>9</v>
      </c>
      <c r="E518" s="89" t="str">
        <f>IF(C517="","",IF(VLOOKUP(C517,利用者情報入力!A:D,3,FALSE)="","",VLOOKUP(C517,利用者情報入力!A:D,3,FALSE)))</f>
        <v/>
      </c>
      <c r="F518" s="90"/>
      <c r="G518" s="91"/>
      <c r="H518" s="37"/>
      <c r="I518" s="22"/>
      <c r="J518" s="55" t="s">
        <v>86</v>
      </c>
    </row>
    <row r="519" spans="1:10" ht="12" customHeight="1">
      <c r="A519" s="29" t="s">
        <v>114</v>
      </c>
      <c r="B519" s="14" t="s">
        <v>115</v>
      </c>
      <c r="C519" s="92" t="s">
        <v>11</v>
      </c>
      <c r="D519" s="93"/>
      <c r="E519" s="29" t="s">
        <v>12</v>
      </c>
      <c r="F519" s="29" t="s">
        <v>2</v>
      </c>
      <c r="G519" s="29" t="s">
        <v>13</v>
      </c>
      <c r="H519" s="14" t="s">
        <v>15</v>
      </c>
      <c r="I519" s="15"/>
      <c r="J519" s="81">
        <f>SUM(G520:G527)</f>
        <v>0</v>
      </c>
    </row>
    <row r="520" spans="1:10" ht="12" customHeight="1">
      <c r="A520" s="31" t="s">
        <v>116</v>
      </c>
      <c r="B520" s="32"/>
      <c r="C520" s="67" t="str">
        <f>IF(B520=0,"",VLOOKUP(B520,サービスコード!A:C,2,FALSE))</f>
        <v/>
      </c>
      <c r="D520" s="68"/>
      <c r="E520" s="16" t="str">
        <f>IF(B520=0,"",VLOOKUP(B520,サービスコード!A:C,3,FALSE))</f>
        <v/>
      </c>
      <c r="F520" s="32"/>
      <c r="G520" s="17" t="str">
        <f t="shared" ref="G520:G527" si="42">IF(B520=0,"",(E520*F520))</f>
        <v/>
      </c>
      <c r="H520" s="18"/>
      <c r="I520" s="15"/>
      <c r="J520" s="82"/>
    </row>
    <row r="521" spans="1:10" ht="12" customHeight="1">
      <c r="A521" s="31" t="s">
        <v>92</v>
      </c>
      <c r="B521" s="33"/>
      <c r="C521" s="67" t="str">
        <f>IF(B521=0,"",VLOOKUP(B521,サービスコード!A:C,2,FALSE))</f>
        <v/>
      </c>
      <c r="D521" s="68"/>
      <c r="E521" s="16" t="str">
        <f>IF(B521=0,"",VLOOKUP(B521,サービスコード!A:C,3,FALSE))</f>
        <v/>
      </c>
      <c r="F521" s="33"/>
      <c r="G521" s="17" t="str">
        <f t="shared" si="42"/>
        <v/>
      </c>
      <c r="H521" s="19"/>
      <c r="I521" s="15"/>
      <c r="J521" s="83" t="s">
        <v>87</v>
      </c>
    </row>
    <row r="522" spans="1:10" ht="12" customHeight="1">
      <c r="A522" s="31" t="s">
        <v>93</v>
      </c>
      <c r="B522" s="33"/>
      <c r="C522" s="67" t="str">
        <f>IF(B522=0,"",VLOOKUP(B522,サービスコード!A:C,2,FALSE))</f>
        <v/>
      </c>
      <c r="D522" s="68"/>
      <c r="E522" s="16" t="str">
        <f>IF(B522=0,"",VLOOKUP(B522,サービスコード!A:C,3,FALSE))</f>
        <v/>
      </c>
      <c r="F522" s="33"/>
      <c r="G522" s="17" t="str">
        <f t="shared" si="42"/>
        <v/>
      </c>
      <c r="H522" s="19"/>
      <c r="I522" s="15"/>
      <c r="J522" s="84"/>
    </row>
    <row r="523" spans="1:10" ht="12" customHeight="1">
      <c r="A523" s="31" t="s">
        <v>94</v>
      </c>
      <c r="B523" s="33"/>
      <c r="C523" s="67" t="str">
        <f>IF(B523=0,"",VLOOKUP(B523,サービスコード!A:C,2,FALSE))</f>
        <v/>
      </c>
      <c r="D523" s="68"/>
      <c r="E523" s="16" t="str">
        <f>IF(B523=0,"",VLOOKUP(B523,サービスコード!A:C,3,FALSE))</f>
        <v/>
      </c>
      <c r="F523" s="33"/>
      <c r="G523" s="17" t="str">
        <f t="shared" si="42"/>
        <v/>
      </c>
      <c r="H523" s="19"/>
      <c r="I523" s="15"/>
      <c r="J523" s="81" t="str">
        <f>IF(E517="","0 ",J519*E517)</f>
        <v xml:space="preserve">0 </v>
      </c>
    </row>
    <row r="524" spans="1:10" ht="12" customHeight="1">
      <c r="A524" s="31" t="s">
        <v>95</v>
      </c>
      <c r="B524" s="33"/>
      <c r="C524" s="67" t="str">
        <f>IF(B524=0,"",VLOOKUP(B524,サービスコード!A:C,2,FALSE))</f>
        <v/>
      </c>
      <c r="D524" s="68"/>
      <c r="E524" s="16" t="str">
        <f>IF(B524=0,"",VLOOKUP(B524,サービスコード!A:C,3,FALSE))</f>
        <v/>
      </c>
      <c r="F524" s="33"/>
      <c r="G524" s="17" t="str">
        <f t="shared" si="42"/>
        <v/>
      </c>
      <c r="H524" s="19"/>
      <c r="I524" s="15"/>
      <c r="J524" s="82"/>
    </row>
    <row r="525" spans="1:10" ht="12" customHeight="1" thickBot="1">
      <c r="A525" s="31" t="s">
        <v>96</v>
      </c>
      <c r="B525" s="33"/>
      <c r="C525" s="67" t="str">
        <f>IF(B525=0,"",VLOOKUP(B525,サービスコード!A:C,2,FALSE))</f>
        <v/>
      </c>
      <c r="D525" s="68"/>
      <c r="E525" s="16" t="str">
        <f>IF(B525=0,"",VLOOKUP(B525,サービスコード!A:C,3,FALSE))</f>
        <v/>
      </c>
      <c r="F525" s="33"/>
      <c r="G525" s="17" t="str">
        <f t="shared" si="42"/>
        <v/>
      </c>
      <c r="H525" s="19"/>
      <c r="I525" s="15"/>
      <c r="J525" s="56" t="s">
        <v>4</v>
      </c>
    </row>
    <row r="526" spans="1:10" ht="12" customHeight="1">
      <c r="A526" s="31" t="s">
        <v>97</v>
      </c>
      <c r="B526" s="33"/>
      <c r="C526" s="67" t="str">
        <f>IF(B526=0,"",VLOOKUP(B526,サービスコード!A:C,2,FALSE))</f>
        <v/>
      </c>
      <c r="D526" s="68"/>
      <c r="E526" s="16" t="str">
        <f>IF(B526=0,"",VLOOKUP(B526,サービスコード!A:C,3,FALSE))</f>
        <v/>
      </c>
      <c r="F526" s="33"/>
      <c r="G526" s="17" t="str">
        <f t="shared" si="42"/>
        <v/>
      </c>
      <c r="H526" s="19"/>
      <c r="I526" s="15"/>
      <c r="J526" s="69">
        <f>J519-J523</f>
        <v>0</v>
      </c>
    </row>
    <row r="527" spans="1:10" ht="12" customHeight="1" thickBot="1">
      <c r="A527" s="31" t="s">
        <v>98</v>
      </c>
      <c r="B527" s="34"/>
      <c r="C527" s="67" t="str">
        <f>IF(B527=0,"",VLOOKUP(B527,サービスコード!A:C,2,FALSE))</f>
        <v/>
      </c>
      <c r="D527" s="68"/>
      <c r="E527" s="16" t="str">
        <f>IF(B527=0,"",VLOOKUP(B527,サービスコード!A:C,3,FALSE))</f>
        <v/>
      </c>
      <c r="F527" s="34"/>
      <c r="G527" s="17" t="str">
        <f t="shared" si="42"/>
        <v/>
      </c>
      <c r="H527" s="20"/>
      <c r="I527" s="15"/>
      <c r="J527" s="70"/>
    </row>
    <row r="528" spans="1:10" ht="12" customHeight="1" thickBot="1">
      <c r="A528" s="21"/>
      <c r="B528" s="21"/>
      <c r="C528" s="21"/>
      <c r="D528" s="21"/>
      <c r="E528" s="21"/>
      <c r="F528" s="21"/>
      <c r="G528" s="21"/>
      <c r="H528" s="21"/>
    </row>
    <row r="529" spans="1:10" ht="12" customHeight="1" thickBot="1">
      <c r="A529" s="85">
        <f>A517+1</f>
        <v>44</v>
      </c>
      <c r="B529" s="36" t="s">
        <v>109</v>
      </c>
      <c r="C529" s="39"/>
      <c r="D529" s="36" t="s">
        <v>10</v>
      </c>
      <c r="E529" s="87" t="str">
        <f>IF(C529="","",VLOOKUP(C529,利用者情報入力!A:D,4,FALSE))</f>
        <v/>
      </c>
      <c r="F529" s="88"/>
      <c r="G529" s="23"/>
      <c r="H529" s="23"/>
      <c r="I529" s="23"/>
    </row>
    <row r="530" spans="1:10" ht="12" customHeight="1" thickBot="1">
      <c r="A530" s="86"/>
      <c r="B530" s="36" t="s">
        <v>117</v>
      </c>
      <c r="C530" s="38" t="str">
        <f>IF(C529="","",VLOOKUP(C529,利用者情報入力!A:D,2,FALSE))</f>
        <v/>
      </c>
      <c r="D530" s="36" t="s">
        <v>9</v>
      </c>
      <c r="E530" s="89" t="str">
        <f>IF(C529="","",IF(VLOOKUP(C529,利用者情報入力!A:D,3,FALSE)="","",VLOOKUP(C529,利用者情報入力!A:D,3,FALSE)))</f>
        <v/>
      </c>
      <c r="F530" s="90"/>
      <c r="G530" s="91"/>
      <c r="H530" s="37"/>
      <c r="I530" s="22"/>
      <c r="J530" s="55" t="s">
        <v>86</v>
      </c>
    </row>
    <row r="531" spans="1:10" ht="12" customHeight="1">
      <c r="A531" s="29" t="s">
        <v>113</v>
      </c>
      <c r="B531" s="14" t="s">
        <v>115</v>
      </c>
      <c r="C531" s="92" t="s">
        <v>11</v>
      </c>
      <c r="D531" s="93"/>
      <c r="E531" s="29" t="s">
        <v>12</v>
      </c>
      <c r="F531" s="29" t="s">
        <v>2</v>
      </c>
      <c r="G531" s="29" t="s">
        <v>13</v>
      </c>
      <c r="H531" s="14" t="s">
        <v>15</v>
      </c>
      <c r="I531" s="15"/>
      <c r="J531" s="81">
        <f>SUM(G532:G539)</f>
        <v>0</v>
      </c>
    </row>
    <row r="532" spans="1:10" ht="12" customHeight="1">
      <c r="A532" s="31" t="s">
        <v>108</v>
      </c>
      <c r="B532" s="32"/>
      <c r="C532" s="67" t="str">
        <f>IF(B532=0,"",VLOOKUP(B532,サービスコード!A:C,2,FALSE))</f>
        <v/>
      </c>
      <c r="D532" s="68"/>
      <c r="E532" s="16" t="str">
        <f>IF(B532=0,"",VLOOKUP(B532,サービスコード!A:C,3,FALSE))</f>
        <v/>
      </c>
      <c r="F532" s="32"/>
      <c r="G532" s="17" t="str">
        <f t="shared" ref="G532:G539" si="43">IF(B532=0,"",(E532*F532))</f>
        <v/>
      </c>
      <c r="H532" s="18"/>
      <c r="I532" s="15"/>
      <c r="J532" s="82"/>
    </row>
    <row r="533" spans="1:10" ht="12" customHeight="1">
      <c r="A533" s="31" t="s">
        <v>92</v>
      </c>
      <c r="B533" s="33"/>
      <c r="C533" s="67" t="str">
        <f>IF(B533=0,"",VLOOKUP(B533,サービスコード!A:C,2,FALSE))</f>
        <v/>
      </c>
      <c r="D533" s="68"/>
      <c r="E533" s="16" t="str">
        <f>IF(B533=0,"",VLOOKUP(B533,サービスコード!A:C,3,FALSE))</f>
        <v/>
      </c>
      <c r="F533" s="33"/>
      <c r="G533" s="17" t="str">
        <f t="shared" si="43"/>
        <v/>
      </c>
      <c r="H533" s="19"/>
      <c r="I533" s="15"/>
      <c r="J533" s="83" t="s">
        <v>87</v>
      </c>
    </row>
    <row r="534" spans="1:10" ht="12" customHeight="1">
      <c r="A534" s="31" t="s">
        <v>93</v>
      </c>
      <c r="B534" s="33"/>
      <c r="C534" s="67" t="str">
        <f>IF(B534=0,"",VLOOKUP(B534,サービスコード!A:C,2,FALSE))</f>
        <v/>
      </c>
      <c r="D534" s="68"/>
      <c r="E534" s="16" t="str">
        <f>IF(B534=0,"",VLOOKUP(B534,サービスコード!A:C,3,FALSE))</f>
        <v/>
      </c>
      <c r="F534" s="33"/>
      <c r="G534" s="17" t="str">
        <f t="shared" si="43"/>
        <v/>
      </c>
      <c r="H534" s="19"/>
      <c r="I534" s="15"/>
      <c r="J534" s="84"/>
    </row>
    <row r="535" spans="1:10" ht="12" customHeight="1">
      <c r="A535" s="31" t="s">
        <v>94</v>
      </c>
      <c r="B535" s="33"/>
      <c r="C535" s="67" t="str">
        <f>IF(B535=0,"",VLOOKUP(B535,サービスコード!A:C,2,FALSE))</f>
        <v/>
      </c>
      <c r="D535" s="68"/>
      <c r="E535" s="16" t="str">
        <f>IF(B535=0,"",VLOOKUP(B535,サービスコード!A:C,3,FALSE))</f>
        <v/>
      </c>
      <c r="F535" s="33"/>
      <c r="G535" s="17" t="str">
        <f t="shared" si="43"/>
        <v/>
      </c>
      <c r="H535" s="19"/>
      <c r="I535" s="15"/>
      <c r="J535" s="81" t="str">
        <f>IF(E529="","0 ",J531*E529)</f>
        <v xml:space="preserve">0 </v>
      </c>
    </row>
    <row r="536" spans="1:10" ht="12" customHeight="1">
      <c r="A536" s="31" t="s">
        <v>95</v>
      </c>
      <c r="B536" s="33"/>
      <c r="C536" s="67" t="str">
        <f>IF(B536=0,"",VLOOKUP(B536,サービスコード!A:C,2,FALSE))</f>
        <v/>
      </c>
      <c r="D536" s="68"/>
      <c r="E536" s="16" t="str">
        <f>IF(B536=0,"",VLOOKUP(B536,サービスコード!A:C,3,FALSE))</f>
        <v/>
      </c>
      <c r="F536" s="33"/>
      <c r="G536" s="17" t="str">
        <f t="shared" si="43"/>
        <v/>
      </c>
      <c r="H536" s="19"/>
      <c r="I536" s="15"/>
      <c r="J536" s="82"/>
    </row>
    <row r="537" spans="1:10" ht="12" customHeight="1" thickBot="1">
      <c r="A537" s="31" t="s">
        <v>96</v>
      </c>
      <c r="B537" s="33"/>
      <c r="C537" s="67" t="str">
        <f>IF(B537=0,"",VLOOKUP(B537,サービスコード!A:C,2,FALSE))</f>
        <v/>
      </c>
      <c r="D537" s="68"/>
      <c r="E537" s="16" t="str">
        <f>IF(B537=0,"",VLOOKUP(B537,サービスコード!A:C,3,FALSE))</f>
        <v/>
      </c>
      <c r="F537" s="33"/>
      <c r="G537" s="17" t="str">
        <f t="shared" si="43"/>
        <v/>
      </c>
      <c r="H537" s="19"/>
      <c r="I537" s="15"/>
      <c r="J537" s="56" t="s">
        <v>4</v>
      </c>
    </row>
    <row r="538" spans="1:10" ht="12" customHeight="1">
      <c r="A538" s="31" t="s">
        <v>97</v>
      </c>
      <c r="B538" s="33"/>
      <c r="C538" s="67" t="str">
        <f>IF(B538=0,"",VLOOKUP(B538,サービスコード!A:C,2,FALSE))</f>
        <v/>
      </c>
      <c r="D538" s="68"/>
      <c r="E538" s="16" t="str">
        <f>IF(B538=0,"",VLOOKUP(B538,サービスコード!A:C,3,FALSE))</f>
        <v/>
      </c>
      <c r="F538" s="33"/>
      <c r="G538" s="17" t="str">
        <f t="shared" si="43"/>
        <v/>
      </c>
      <c r="H538" s="19"/>
      <c r="I538" s="15"/>
      <c r="J538" s="69">
        <f>J531-J535</f>
        <v>0</v>
      </c>
    </row>
    <row r="539" spans="1:10" ht="12" customHeight="1" thickBot="1">
      <c r="A539" s="31" t="s">
        <v>98</v>
      </c>
      <c r="B539" s="34"/>
      <c r="C539" s="67" t="str">
        <f>IF(B539=0,"",VLOOKUP(B539,サービスコード!A:C,2,FALSE))</f>
        <v/>
      </c>
      <c r="D539" s="68"/>
      <c r="E539" s="16" t="str">
        <f>IF(B539=0,"",VLOOKUP(B539,サービスコード!A:C,3,FALSE))</f>
        <v/>
      </c>
      <c r="F539" s="34"/>
      <c r="G539" s="17" t="str">
        <f t="shared" si="43"/>
        <v/>
      </c>
      <c r="H539" s="20"/>
      <c r="I539" s="15"/>
      <c r="J539" s="70"/>
    </row>
    <row r="540" spans="1:10" ht="12" customHeight="1" thickBot="1">
      <c r="A540" s="21"/>
      <c r="B540" s="21"/>
      <c r="C540" s="21"/>
      <c r="D540" s="21"/>
      <c r="E540" s="21"/>
      <c r="F540" s="21"/>
      <c r="G540" s="21"/>
      <c r="H540" s="21"/>
    </row>
    <row r="541" spans="1:10" ht="12" customHeight="1" thickBot="1">
      <c r="A541" s="85">
        <f>A529+1</f>
        <v>45</v>
      </c>
      <c r="B541" s="36" t="s">
        <v>109</v>
      </c>
      <c r="C541" s="39"/>
      <c r="D541" s="36" t="s">
        <v>10</v>
      </c>
      <c r="E541" s="87" t="str">
        <f>IF(C541="","",VLOOKUP(C541,利用者情報入力!A:D,4,FALSE))</f>
        <v/>
      </c>
      <c r="F541" s="88"/>
      <c r="G541" s="23"/>
      <c r="H541" s="23"/>
      <c r="I541" s="23"/>
    </row>
    <row r="542" spans="1:10" ht="12" customHeight="1" thickBot="1">
      <c r="A542" s="86"/>
      <c r="B542" s="36" t="s">
        <v>117</v>
      </c>
      <c r="C542" s="38" t="str">
        <f>IF(C541="","",VLOOKUP(C541,利用者情報入力!A:D,2,FALSE))</f>
        <v/>
      </c>
      <c r="D542" s="36" t="s">
        <v>9</v>
      </c>
      <c r="E542" s="89" t="str">
        <f>IF(C541="","",IF(VLOOKUP(C541,利用者情報入力!A:D,3,FALSE)="","",VLOOKUP(C541,利用者情報入力!A:D,3,FALSE)))</f>
        <v/>
      </c>
      <c r="F542" s="90"/>
      <c r="G542" s="91"/>
      <c r="H542" s="37"/>
      <c r="I542" s="22"/>
      <c r="J542" s="55" t="s">
        <v>86</v>
      </c>
    </row>
    <row r="543" spans="1:10" ht="12" customHeight="1">
      <c r="A543" s="29" t="s">
        <v>113</v>
      </c>
      <c r="B543" s="14" t="s">
        <v>115</v>
      </c>
      <c r="C543" s="92" t="s">
        <v>11</v>
      </c>
      <c r="D543" s="93"/>
      <c r="E543" s="29" t="s">
        <v>12</v>
      </c>
      <c r="F543" s="29" t="s">
        <v>2</v>
      </c>
      <c r="G543" s="29" t="s">
        <v>13</v>
      </c>
      <c r="H543" s="14" t="s">
        <v>15</v>
      </c>
      <c r="I543" s="15"/>
      <c r="J543" s="81">
        <f>SUM(G544:G551)</f>
        <v>0</v>
      </c>
    </row>
    <row r="544" spans="1:10" ht="12" customHeight="1">
      <c r="A544" s="31" t="s">
        <v>116</v>
      </c>
      <c r="B544" s="32"/>
      <c r="C544" s="67" t="str">
        <f>IF(B544=0,"",VLOOKUP(B544,サービスコード!A:C,2,FALSE))</f>
        <v/>
      </c>
      <c r="D544" s="68"/>
      <c r="E544" s="16" t="str">
        <f>IF(B544=0,"",VLOOKUP(B544,サービスコード!A:C,3,FALSE))</f>
        <v/>
      </c>
      <c r="F544" s="32"/>
      <c r="G544" s="17" t="str">
        <f t="shared" ref="G544:G551" si="44">IF(B544=0,"",(E544*F544))</f>
        <v/>
      </c>
      <c r="H544" s="18"/>
      <c r="I544" s="15"/>
      <c r="J544" s="82"/>
    </row>
    <row r="545" spans="1:10" ht="12" customHeight="1">
      <c r="A545" s="31" t="s">
        <v>92</v>
      </c>
      <c r="B545" s="33"/>
      <c r="C545" s="67" t="str">
        <f>IF(B545=0,"",VLOOKUP(B545,サービスコード!A:C,2,FALSE))</f>
        <v/>
      </c>
      <c r="D545" s="68"/>
      <c r="E545" s="16" t="str">
        <f>IF(B545=0,"",VLOOKUP(B545,サービスコード!A:C,3,FALSE))</f>
        <v/>
      </c>
      <c r="F545" s="33"/>
      <c r="G545" s="17" t="str">
        <f t="shared" si="44"/>
        <v/>
      </c>
      <c r="H545" s="19"/>
      <c r="I545" s="15"/>
      <c r="J545" s="83" t="s">
        <v>87</v>
      </c>
    </row>
    <row r="546" spans="1:10" ht="12" customHeight="1">
      <c r="A546" s="31" t="s">
        <v>93</v>
      </c>
      <c r="B546" s="33"/>
      <c r="C546" s="67" t="str">
        <f>IF(B546=0,"",VLOOKUP(B546,サービスコード!A:C,2,FALSE))</f>
        <v/>
      </c>
      <c r="D546" s="68"/>
      <c r="E546" s="16" t="str">
        <f>IF(B546=0,"",VLOOKUP(B546,サービスコード!A:C,3,FALSE))</f>
        <v/>
      </c>
      <c r="F546" s="33"/>
      <c r="G546" s="17" t="str">
        <f t="shared" si="44"/>
        <v/>
      </c>
      <c r="H546" s="19"/>
      <c r="I546" s="15"/>
      <c r="J546" s="84"/>
    </row>
    <row r="547" spans="1:10" ht="12" customHeight="1">
      <c r="A547" s="31" t="s">
        <v>94</v>
      </c>
      <c r="B547" s="33"/>
      <c r="C547" s="67" t="str">
        <f>IF(B547=0,"",VLOOKUP(B547,サービスコード!A:C,2,FALSE))</f>
        <v/>
      </c>
      <c r="D547" s="68"/>
      <c r="E547" s="16" t="str">
        <f>IF(B547=0,"",VLOOKUP(B547,サービスコード!A:C,3,FALSE))</f>
        <v/>
      </c>
      <c r="F547" s="33"/>
      <c r="G547" s="17" t="str">
        <f t="shared" si="44"/>
        <v/>
      </c>
      <c r="H547" s="19"/>
      <c r="I547" s="15"/>
      <c r="J547" s="81" t="str">
        <f>IF(E541="","0 ",J543*E541)</f>
        <v xml:space="preserve">0 </v>
      </c>
    </row>
    <row r="548" spans="1:10" ht="12" customHeight="1">
      <c r="A548" s="31" t="s">
        <v>95</v>
      </c>
      <c r="B548" s="33"/>
      <c r="C548" s="67" t="str">
        <f>IF(B548=0,"",VLOOKUP(B548,サービスコード!A:C,2,FALSE))</f>
        <v/>
      </c>
      <c r="D548" s="68"/>
      <c r="E548" s="16" t="str">
        <f>IF(B548=0,"",VLOOKUP(B548,サービスコード!A:C,3,FALSE))</f>
        <v/>
      </c>
      <c r="F548" s="33"/>
      <c r="G548" s="17" t="str">
        <f t="shared" si="44"/>
        <v/>
      </c>
      <c r="H548" s="19"/>
      <c r="I548" s="15"/>
      <c r="J548" s="82"/>
    </row>
    <row r="549" spans="1:10" ht="12" customHeight="1" thickBot="1">
      <c r="A549" s="31" t="s">
        <v>96</v>
      </c>
      <c r="B549" s="33"/>
      <c r="C549" s="67" t="str">
        <f>IF(B549=0,"",VLOOKUP(B549,サービスコード!A:C,2,FALSE))</f>
        <v/>
      </c>
      <c r="D549" s="68"/>
      <c r="E549" s="16" t="str">
        <f>IF(B549=0,"",VLOOKUP(B549,サービスコード!A:C,3,FALSE))</f>
        <v/>
      </c>
      <c r="F549" s="33"/>
      <c r="G549" s="17" t="str">
        <f t="shared" si="44"/>
        <v/>
      </c>
      <c r="H549" s="19"/>
      <c r="I549" s="15"/>
      <c r="J549" s="56" t="s">
        <v>4</v>
      </c>
    </row>
    <row r="550" spans="1:10" ht="12" customHeight="1">
      <c r="A550" s="31" t="s">
        <v>97</v>
      </c>
      <c r="B550" s="33"/>
      <c r="C550" s="67" t="str">
        <f>IF(B550=0,"",VLOOKUP(B550,サービスコード!A:C,2,FALSE))</f>
        <v/>
      </c>
      <c r="D550" s="68"/>
      <c r="E550" s="16" t="str">
        <f>IF(B550=0,"",VLOOKUP(B550,サービスコード!A:C,3,FALSE))</f>
        <v/>
      </c>
      <c r="F550" s="33"/>
      <c r="G550" s="17" t="str">
        <f t="shared" si="44"/>
        <v/>
      </c>
      <c r="H550" s="19"/>
      <c r="I550" s="15"/>
      <c r="J550" s="69">
        <f>J543-J547</f>
        <v>0</v>
      </c>
    </row>
    <row r="551" spans="1:10" ht="12" customHeight="1" thickBot="1">
      <c r="A551" s="31" t="s">
        <v>98</v>
      </c>
      <c r="B551" s="34"/>
      <c r="C551" s="67" t="str">
        <f>IF(B551=0,"",VLOOKUP(B551,サービスコード!A:C,2,FALSE))</f>
        <v/>
      </c>
      <c r="D551" s="68"/>
      <c r="E551" s="16" t="str">
        <f>IF(B551=0,"",VLOOKUP(B551,サービスコード!A:C,3,FALSE))</f>
        <v/>
      </c>
      <c r="F551" s="34"/>
      <c r="G551" s="17" t="str">
        <f t="shared" si="44"/>
        <v/>
      </c>
      <c r="H551" s="20"/>
      <c r="I551" s="15"/>
      <c r="J551" s="70"/>
    </row>
    <row r="552" spans="1:10" ht="12" customHeight="1" thickBot="1">
      <c r="A552" s="21"/>
      <c r="B552" s="21"/>
      <c r="C552" s="21"/>
      <c r="D552" s="21"/>
      <c r="E552" s="21"/>
      <c r="F552" s="21"/>
      <c r="G552" s="21"/>
      <c r="H552" s="21"/>
    </row>
    <row r="553" spans="1:10" ht="12" customHeight="1" thickBot="1">
      <c r="A553" s="85">
        <f>A541+1</f>
        <v>46</v>
      </c>
      <c r="B553" s="36" t="s">
        <v>111</v>
      </c>
      <c r="C553" s="39"/>
      <c r="D553" s="36" t="s">
        <v>10</v>
      </c>
      <c r="E553" s="87" t="str">
        <f>IF(C553="","",VLOOKUP(C553,利用者情報入力!A:D,4,FALSE))</f>
        <v/>
      </c>
      <c r="F553" s="88"/>
      <c r="G553" s="23"/>
      <c r="H553" s="23"/>
      <c r="I553" s="23"/>
    </row>
    <row r="554" spans="1:10" ht="12" customHeight="1" thickBot="1">
      <c r="A554" s="86"/>
      <c r="B554" s="36" t="s">
        <v>112</v>
      </c>
      <c r="C554" s="38" t="str">
        <f>IF(C553="","",VLOOKUP(C553,利用者情報入力!A:D,2,FALSE))</f>
        <v/>
      </c>
      <c r="D554" s="36" t="s">
        <v>9</v>
      </c>
      <c r="E554" s="89" t="str">
        <f>IF(C553="","",IF(VLOOKUP(C553,利用者情報入力!A:D,3,FALSE)="","",VLOOKUP(C553,利用者情報入力!A:D,3,FALSE)))</f>
        <v/>
      </c>
      <c r="F554" s="90"/>
      <c r="G554" s="91"/>
      <c r="H554" s="37"/>
      <c r="I554" s="22"/>
      <c r="J554" s="55" t="s">
        <v>86</v>
      </c>
    </row>
    <row r="555" spans="1:10" ht="12" customHeight="1">
      <c r="A555" s="29" t="s">
        <v>113</v>
      </c>
      <c r="B555" s="14" t="s">
        <v>110</v>
      </c>
      <c r="C555" s="92" t="s">
        <v>11</v>
      </c>
      <c r="D555" s="93"/>
      <c r="E555" s="29" t="s">
        <v>12</v>
      </c>
      <c r="F555" s="29" t="s">
        <v>2</v>
      </c>
      <c r="G555" s="29" t="s">
        <v>13</v>
      </c>
      <c r="H555" s="14" t="s">
        <v>15</v>
      </c>
      <c r="I555" s="15"/>
      <c r="J555" s="81">
        <f>SUM(G556:G563)</f>
        <v>0</v>
      </c>
    </row>
    <row r="556" spans="1:10" ht="12" customHeight="1">
      <c r="A556" s="31" t="s">
        <v>108</v>
      </c>
      <c r="B556" s="32"/>
      <c r="C556" s="67" t="str">
        <f>IF(B556=0,"",VLOOKUP(B556,サービスコード!A:C,2,FALSE))</f>
        <v/>
      </c>
      <c r="D556" s="68"/>
      <c r="E556" s="16" t="str">
        <f>IF(B556=0,"",VLOOKUP(B556,サービスコード!A:C,3,FALSE))</f>
        <v/>
      </c>
      <c r="F556" s="32"/>
      <c r="G556" s="17" t="str">
        <f t="shared" ref="G556:G563" si="45">IF(B556=0,"",(E556*F556))</f>
        <v/>
      </c>
      <c r="H556" s="18"/>
      <c r="I556" s="15"/>
      <c r="J556" s="82"/>
    </row>
    <row r="557" spans="1:10" ht="12" customHeight="1">
      <c r="A557" s="31" t="s">
        <v>92</v>
      </c>
      <c r="B557" s="33"/>
      <c r="C557" s="67" t="str">
        <f>IF(B557=0,"",VLOOKUP(B557,サービスコード!A:C,2,FALSE))</f>
        <v/>
      </c>
      <c r="D557" s="68"/>
      <c r="E557" s="16" t="str">
        <f>IF(B557=0,"",VLOOKUP(B557,サービスコード!A:C,3,FALSE))</f>
        <v/>
      </c>
      <c r="F557" s="33"/>
      <c r="G557" s="17" t="str">
        <f t="shared" si="45"/>
        <v/>
      </c>
      <c r="H557" s="19"/>
      <c r="I557" s="15"/>
      <c r="J557" s="83" t="s">
        <v>87</v>
      </c>
    </row>
    <row r="558" spans="1:10" ht="12" customHeight="1">
      <c r="A558" s="31" t="s">
        <v>93</v>
      </c>
      <c r="B558" s="33"/>
      <c r="C558" s="67" t="str">
        <f>IF(B558=0,"",VLOOKUP(B558,サービスコード!A:C,2,FALSE))</f>
        <v/>
      </c>
      <c r="D558" s="68"/>
      <c r="E558" s="16" t="str">
        <f>IF(B558=0,"",VLOOKUP(B558,サービスコード!A:C,3,FALSE))</f>
        <v/>
      </c>
      <c r="F558" s="33"/>
      <c r="G558" s="17" t="str">
        <f t="shared" si="45"/>
        <v/>
      </c>
      <c r="H558" s="19"/>
      <c r="I558" s="15"/>
      <c r="J558" s="84"/>
    </row>
    <row r="559" spans="1:10" ht="12" customHeight="1">
      <c r="A559" s="31" t="s">
        <v>94</v>
      </c>
      <c r="B559" s="33"/>
      <c r="C559" s="67" t="str">
        <f>IF(B559=0,"",VLOOKUP(B559,サービスコード!A:C,2,FALSE))</f>
        <v/>
      </c>
      <c r="D559" s="68"/>
      <c r="E559" s="16" t="str">
        <f>IF(B559=0,"",VLOOKUP(B559,サービスコード!A:C,3,FALSE))</f>
        <v/>
      </c>
      <c r="F559" s="33"/>
      <c r="G559" s="17" t="str">
        <f t="shared" si="45"/>
        <v/>
      </c>
      <c r="H559" s="19"/>
      <c r="I559" s="15"/>
      <c r="J559" s="81" t="str">
        <f>IF(E553="","0 ",J555*E553)</f>
        <v xml:space="preserve">0 </v>
      </c>
    </row>
    <row r="560" spans="1:10" ht="12" customHeight="1">
      <c r="A560" s="31" t="s">
        <v>95</v>
      </c>
      <c r="B560" s="33"/>
      <c r="C560" s="67" t="str">
        <f>IF(B560=0,"",VLOOKUP(B560,サービスコード!A:C,2,FALSE))</f>
        <v/>
      </c>
      <c r="D560" s="68"/>
      <c r="E560" s="16" t="str">
        <f>IF(B560=0,"",VLOOKUP(B560,サービスコード!A:C,3,FALSE))</f>
        <v/>
      </c>
      <c r="F560" s="33"/>
      <c r="G560" s="17" t="str">
        <f t="shared" si="45"/>
        <v/>
      </c>
      <c r="H560" s="19"/>
      <c r="I560" s="15"/>
      <c r="J560" s="82"/>
    </row>
    <row r="561" spans="1:10" ht="12" customHeight="1" thickBot="1">
      <c r="A561" s="31" t="s">
        <v>96</v>
      </c>
      <c r="B561" s="33"/>
      <c r="C561" s="67" t="str">
        <f>IF(B561=0,"",VLOOKUP(B561,サービスコード!A:C,2,FALSE))</f>
        <v/>
      </c>
      <c r="D561" s="68"/>
      <c r="E561" s="16" t="str">
        <f>IF(B561=0,"",VLOOKUP(B561,サービスコード!A:C,3,FALSE))</f>
        <v/>
      </c>
      <c r="F561" s="33"/>
      <c r="G561" s="17" t="str">
        <f t="shared" si="45"/>
        <v/>
      </c>
      <c r="H561" s="19"/>
      <c r="I561" s="15"/>
      <c r="J561" s="56" t="s">
        <v>4</v>
      </c>
    </row>
    <row r="562" spans="1:10" ht="12" customHeight="1">
      <c r="A562" s="31" t="s">
        <v>97</v>
      </c>
      <c r="B562" s="33"/>
      <c r="C562" s="67" t="str">
        <f>IF(B562=0,"",VLOOKUP(B562,サービスコード!A:C,2,FALSE))</f>
        <v/>
      </c>
      <c r="D562" s="68"/>
      <c r="E562" s="16" t="str">
        <f>IF(B562=0,"",VLOOKUP(B562,サービスコード!A:C,3,FALSE))</f>
        <v/>
      </c>
      <c r="F562" s="33"/>
      <c r="G562" s="17" t="str">
        <f t="shared" si="45"/>
        <v/>
      </c>
      <c r="H562" s="19"/>
      <c r="I562" s="15"/>
      <c r="J562" s="69">
        <f>J555-J559</f>
        <v>0</v>
      </c>
    </row>
    <row r="563" spans="1:10" ht="12" customHeight="1" thickBot="1">
      <c r="A563" s="31" t="s">
        <v>98</v>
      </c>
      <c r="B563" s="34"/>
      <c r="C563" s="67" t="str">
        <f>IF(B563=0,"",VLOOKUP(B563,サービスコード!A:C,2,FALSE))</f>
        <v/>
      </c>
      <c r="D563" s="68"/>
      <c r="E563" s="16" t="str">
        <f>IF(B563=0,"",VLOOKUP(B563,サービスコード!A:C,3,FALSE))</f>
        <v/>
      </c>
      <c r="F563" s="34"/>
      <c r="G563" s="17" t="str">
        <f t="shared" si="45"/>
        <v/>
      </c>
      <c r="H563" s="20"/>
      <c r="I563" s="15"/>
      <c r="J563" s="70"/>
    </row>
    <row r="564" spans="1:10" ht="12" customHeight="1" thickBot="1">
      <c r="A564" s="21"/>
      <c r="B564" s="21"/>
      <c r="C564" s="21"/>
      <c r="D564" s="21"/>
      <c r="E564" s="21"/>
      <c r="F564" s="21"/>
      <c r="G564" s="21"/>
      <c r="H564" s="21"/>
    </row>
    <row r="565" spans="1:10" ht="12" customHeight="1" thickBot="1">
      <c r="A565" s="85">
        <f>A553+1</f>
        <v>47</v>
      </c>
      <c r="B565" s="36" t="s">
        <v>109</v>
      </c>
      <c r="C565" s="39"/>
      <c r="D565" s="36" t="s">
        <v>10</v>
      </c>
      <c r="E565" s="87" t="str">
        <f>IF(C565="","",VLOOKUP(C565,利用者情報入力!A:D,4,FALSE))</f>
        <v/>
      </c>
      <c r="F565" s="88"/>
      <c r="G565" s="23"/>
      <c r="H565" s="23"/>
      <c r="I565" s="23"/>
    </row>
    <row r="566" spans="1:10" ht="12" customHeight="1" thickBot="1">
      <c r="A566" s="86"/>
      <c r="B566" s="36" t="s">
        <v>112</v>
      </c>
      <c r="C566" s="38" t="str">
        <f>IF(C565="","",VLOOKUP(C565,利用者情報入力!A:D,2,FALSE))</f>
        <v/>
      </c>
      <c r="D566" s="36" t="s">
        <v>9</v>
      </c>
      <c r="E566" s="89" t="str">
        <f>IF(C565="","",IF(VLOOKUP(C565,利用者情報入力!A:D,3,FALSE)="","",VLOOKUP(C565,利用者情報入力!A:D,3,FALSE)))</f>
        <v/>
      </c>
      <c r="F566" s="90"/>
      <c r="G566" s="91"/>
      <c r="H566" s="37"/>
      <c r="I566" s="22"/>
      <c r="J566" s="55" t="s">
        <v>86</v>
      </c>
    </row>
    <row r="567" spans="1:10" ht="12" customHeight="1">
      <c r="A567" s="29" t="s">
        <v>113</v>
      </c>
      <c r="B567" s="14" t="s">
        <v>110</v>
      </c>
      <c r="C567" s="92" t="s">
        <v>11</v>
      </c>
      <c r="D567" s="93"/>
      <c r="E567" s="29" t="s">
        <v>12</v>
      </c>
      <c r="F567" s="29" t="s">
        <v>2</v>
      </c>
      <c r="G567" s="29" t="s">
        <v>13</v>
      </c>
      <c r="H567" s="14" t="s">
        <v>15</v>
      </c>
      <c r="I567" s="15"/>
      <c r="J567" s="81">
        <f>SUM(G568:G575)</f>
        <v>0</v>
      </c>
    </row>
    <row r="568" spans="1:10" ht="12" customHeight="1">
      <c r="A568" s="31" t="s">
        <v>116</v>
      </c>
      <c r="B568" s="32"/>
      <c r="C568" s="67" t="str">
        <f>IF(B568=0,"",VLOOKUP(B568,サービスコード!A:C,2,FALSE))</f>
        <v/>
      </c>
      <c r="D568" s="68"/>
      <c r="E568" s="16" t="str">
        <f>IF(B568=0,"",VLOOKUP(B568,サービスコード!A:C,3,FALSE))</f>
        <v/>
      </c>
      <c r="F568" s="32"/>
      <c r="G568" s="17" t="str">
        <f t="shared" ref="G568:G575" si="46">IF(B568=0,"",(E568*F568))</f>
        <v/>
      </c>
      <c r="H568" s="18"/>
      <c r="I568" s="15"/>
      <c r="J568" s="82"/>
    </row>
    <row r="569" spans="1:10" ht="12" customHeight="1">
      <c r="A569" s="31" t="s">
        <v>92</v>
      </c>
      <c r="B569" s="33"/>
      <c r="C569" s="67" t="str">
        <f>IF(B569=0,"",VLOOKUP(B569,サービスコード!A:C,2,FALSE))</f>
        <v/>
      </c>
      <c r="D569" s="68"/>
      <c r="E569" s="16" t="str">
        <f>IF(B569=0,"",VLOOKUP(B569,サービスコード!A:C,3,FALSE))</f>
        <v/>
      </c>
      <c r="F569" s="33"/>
      <c r="G569" s="17" t="str">
        <f t="shared" si="46"/>
        <v/>
      </c>
      <c r="H569" s="19"/>
      <c r="I569" s="15"/>
      <c r="J569" s="83" t="s">
        <v>87</v>
      </c>
    </row>
    <row r="570" spans="1:10" ht="12" customHeight="1">
      <c r="A570" s="31" t="s">
        <v>93</v>
      </c>
      <c r="B570" s="33"/>
      <c r="C570" s="67" t="str">
        <f>IF(B570=0,"",VLOOKUP(B570,サービスコード!A:C,2,FALSE))</f>
        <v/>
      </c>
      <c r="D570" s="68"/>
      <c r="E570" s="16" t="str">
        <f>IF(B570=0,"",VLOOKUP(B570,サービスコード!A:C,3,FALSE))</f>
        <v/>
      </c>
      <c r="F570" s="33"/>
      <c r="G570" s="17" t="str">
        <f t="shared" si="46"/>
        <v/>
      </c>
      <c r="H570" s="19"/>
      <c r="I570" s="15"/>
      <c r="J570" s="84"/>
    </row>
    <row r="571" spans="1:10" ht="12" customHeight="1">
      <c r="A571" s="31" t="s">
        <v>94</v>
      </c>
      <c r="B571" s="33"/>
      <c r="C571" s="67" t="str">
        <f>IF(B571=0,"",VLOOKUP(B571,サービスコード!A:C,2,FALSE))</f>
        <v/>
      </c>
      <c r="D571" s="68"/>
      <c r="E571" s="16" t="str">
        <f>IF(B571=0,"",VLOOKUP(B571,サービスコード!A:C,3,FALSE))</f>
        <v/>
      </c>
      <c r="F571" s="33"/>
      <c r="G571" s="17" t="str">
        <f t="shared" si="46"/>
        <v/>
      </c>
      <c r="H571" s="19"/>
      <c r="I571" s="15"/>
      <c r="J571" s="81" t="str">
        <f>IF(E565="","0 ",J567*E565)</f>
        <v xml:space="preserve">0 </v>
      </c>
    </row>
    <row r="572" spans="1:10" ht="12" customHeight="1">
      <c r="A572" s="31" t="s">
        <v>95</v>
      </c>
      <c r="B572" s="33"/>
      <c r="C572" s="67" t="str">
        <f>IF(B572=0,"",VLOOKUP(B572,サービスコード!A:C,2,FALSE))</f>
        <v/>
      </c>
      <c r="D572" s="68"/>
      <c r="E572" s="16" t="str">
        <f>IF(B572=0,"",VLOOKUP(B572,サービスコード!A:C,3,FALSE))</f>
        <v/>
      </c>
      <c r="F572" s="33"/>
      <c r="G572" s="17" t="str">
        <f t="shared" si="46"/>
        <v/>
      </c>
      <c r="H572" s="19"/>
      <c r="I572" s="15"/>
      <c r="J572" s="82"/>
    </row>
    <row r="573" spans="1:10" ht="12" customHeight="1" thickBot="1">
      <c r="A573" s="31" t="s">
        <v>96</v>
      </c>
      <c r="B573" s="33"/>
      <c r="C573" s="67" t="str">
        <f>IF(B573=0,"",VLOOKUP(B573,サービスコード!A:C,2,FALSE))</f>
        <v/>
      </c>
      <c r="D573" s="68"/>
      <c r="E573" s="16" t="str">
        <f>IF(B573=0,"",VLOOKUP(B573,サービスコード!A:C,3,FALSE))</f>
        <v/>
      </c>
      <c r="F573" s="33"/>
      <c r="G573" s="17" t="str">
        <f t="shared" si="46"/>
        <v/>
      </c>
      <c r="H573" s="19"/>
      <c r="I573" s="15"/>
      <c r="J573" s="56" t="s">
        <v>4</v>
      </c>
    </row>
    <row r="574" spans="1:10" ht="12" customHeight="1">
      <c r="A574" s="31" t="s">
        <v>97</v>
      </c>
      <c r="B574" s="33"/>
      <c r="C574" s="67" t="str">
        <f>IF(B574=0,"",VLOOKUP(B574,サービスコード!A:C,2,FALSE))</f>
        <v/>
      </c>
      <c r="D574" s="68"/>
      <c r="E574" s="16" t="str">
        <f>IF(B574=0,"",VLOOKUP(B574,サービスコード!A:C,3,FALSE))</f>
        <v/>
      </c>
      <c r="F574" s="33"/>
      <c r="G574" s="17" t="str">
        <f t="shared" si="46"/>
        <v/>
      </c>
      <c r="H574" s="19"/>
      <c r="I574" s="15"/>
      <c r="J574" s="69">
        <f>J567-J571</f>
        <v>0</v>
      </c>
    </row>
    <row r="575" spans="1:10" ht="12" customHeight="1" thickBot="1">
      <c r="A575" s="31" t="s">
        <v>98</v>
      </c>
      <c r="B575" s="34"/>
      <c r="C575" s="67" t="str">
        <f>IF(B575=0,"",VLOOKUP(B575,サービスコード!A:C,2,FALSE))</f>
        <v/>
      </c>
      <c r="D575" s="68"/>
      <c r="E575" s="16" t="str">
        <f>IF(B575=0,"",VLOOKUP(B575,サービスコード!A:C,3,FALSE))</f>
        <v/>
      </c>
      <c r="F575" s="34"/>
      <c r="G575" s="17" t="str">
        <f t="shared" si="46"/>
        <v/>
      </c>
      <c r="H575" s="20"/>
      <c r="I575" s="15"/>
      <c r="J575" s="70"/>
    </row>
    <row r="576" spans="1:10" ht="12" customHeight="1" thickBot="1">
      <c r="A576" s="21"/>
      <c r="B576" s="21"/>
      <c r="C576" s="21"/>
      <c r="D576" s="21"/>
      <c r="E576" s="21"/>
      <c r="F576" s="21"/>
      <c r="G576" s="21"/>
      <c r="H576" s="21"/>
    </row>
    <row r="577" spans="1:10" ht="12" customHeight="1" thickBot="1">
      <c r="A577" s="85">
        <f>A565+1</f>
        <v>48</v>
      </c>
      <c r="B577" s="36" t="s">
        <v>109</v>
      </c>
      <c r="C577" s="39"/>
      <c r="D577" s="36" t="s">
        <v>10</v>
      </c>
      <c r="E577" s="87" t="str">
        <f>IF(C577="","",VLOOKUP(C577,利用者情報入力!A:D,4,FALSE))</f>
        <v/>
      </c>
      <c r="F577" s="88"/>
      <c r="G577" s="23"/>
      <c r="H577" s="23"/>
      <c r="I577" s="23"/>
    </row>
    <row r="578" spans="1:10" ht="12" customHeight="1" thickBot="1">
      <c r="A578" s="86"/>
      <c r="B578" s="36" t="s">
        <v>112</v>
      </c>
      <c r="C578" s="38" t="str">
        <f>IF(C577="","",VLOOKUP(C577,利用者情報入力!A:D,2,FALSE))</f>
        <v/>
      </c>
      <c r="D578" s="36" t="s">
        <v>9</v>
      </c>
      <c r="E578" s="89" t="str">
        <f>IF(C577="","",IF(VLOOKUP(C577,利用者情報入力!A:D,3,FALSE)="","",VLOOKUP(C577,利用者情報入力!A:D,3,FALSE)))</f>
        <v/>
      </c>
      <c r="F578" s="90"/>
      <c r="G578" s="91"/>
      <c r="H578" s="37"/>
      <c r="I578" s="22"/>
      <c r="J578" s="55" t="s">
        <v>86</v>
      </c>
    </row>
    <row r="579" spans="1:10" ht="12" customHeight="1">
      <c r="A579" s="29" t="s">
        <v>114</v>
      </c>
      <c r="B579" s="14" t="s">
        <v>110</v>
      </c>
      <c r="C579" s="92" t="s">
        <v>11</v>
      </c>
      <c r="D579" s="93"/>
      <c r="E579" s="29" t="s">
        <v>12</v>
      </c>
      <c r="F579" s="29" t="s">
        <v>2</v>
      </c>
      <c r="G579" s="29" t="s">
        <v>13</v>
      </c>
      <c r="H579" s="14" t="s">
        <v>15</v>
      </c>
      <c r="I579" s="15"/>
      <c r="J579" s="81">
        <f>SUM(G580:G587)</f>
        <v>0</v>
      </c>
    </row>
    <row r="580" spans="1:10" ht="12" customHeight="1">
      <c r="A580" s="31" t="s">
        <v>116</v>
      </c>
      <c r="B580" s="32"/>
      <c r="C580" s="67" t="str">
        <f>IF(B580=0,"",VLOOKUP(B580,サービスコード!A:C,2,FALSE))</f>
        <v/>
      </c>
      <c r="D580" s="68"/>
      <c r="E580" s="16" t="str">
        <f>IF(B580=0,"",VLOOKUP(B580,サービスコード!A:C,3,FALSE))</f>
        <v/>
      </c>
      <c r="F580" s="32"/>
      <c r="G580" s="17" t="str">
        <f t="shared" ref="G580:G587" si="47">IF(B580=0,"",(E580*F580))</f>
        <v/>
      </c>
      <c r="H580" s="18"/>
      <c r="I580" s="15"/>
      <c r="J580" s="82"/>
    </row>
    <row r="581" spans="1:10" ht="12" customHeight="1">
      <c r="A581" s="31" t="s">
        <v>92</v>
      </c>
      <c r="B581" s="33"/>
      <c r="C581" s="67" t="str">
        <f>IF(B581=0,"",VLOOKUP(B581,サービスコード!A:C,2,FALSE))</f>
        <v/>
      </c>
      <c r="D581" s="68"/>
      <c r="E581" s="16" t="str">
        <f>IF(B581=0,"",VLOOKUP(B581,サービスコード!A:C,3,FALSE))</f>
        <v/>
      </c>
      <c r="F581" s="33"/>
      <c r="G581" s="17" t="str">
        <f t="shared" si="47"/>
        <v/>
      </c>
      <c r="H581" s="19"/>
      <c r="I581" s="15"/>
      <c r="J581" s="83" t="s">
        <v>87</v>
      </c>
    </row>
    <row r="582" spans="1:10" ht="12" customHeight="1">
      <c r="A582" s="31" t="s">
        <v>93</v>
      </c>
      <c r="B582" s="33"/>
      <c r="C582" s="67" t="str">
        <f>IF(B582=0,"",VLOOKUP(B582,サービスコード!A:C,2,FALSE))</f>
        <v/>
      </c>
      <c r="D582" s="68"/>
      <c r="E582" s="16" t="str">
        <f>IF(B582=0,"",VLOOKUP(B582,サービスコード!A:C,3,FALSE))</f>
        <v/>
      </c>
      <c r="F582" s="33"/>
      <c r="G582" s="17" t="str">
        <f t="shared" si="47"/>
        <v/>
      </c>
      <c r="H582" s="19"/>
      <c r="I582" s="15"/>
      <c r="J582" s="84"/>
    </row>
    <row r="583" spans="1:10" ht="12" customHeight="1">
      <c r="A583" s="31" t="s">
        <v>94</v>
      </c>
      <c r="B583" s="33"/>
      <c r="C583" s="67" t="str">
        <f>IF(B583=0,"",VLOOKUP(B583,サービスコード!A:C,2,FALSE))</f>
        <v/>
      </c>
      <c r="D583" s="68"/>
      <c r="E583" s="16" t="str">
        <f>IF(B583=0,"",VLOOKUP(B583,サービスコード!A:C,3,FALSE))</f>
        <v/>
      </c>
      <c r="F583" s="33"/>
      <c r="G583" s="17" t="str">
        <f t="shared" si="47"/>
        <v/>
      </c>
      <c r="H583" s="19"/>
      <c r="I583" s="15"/>
      <c r="J583" s="81" t="str">
        <f>IF(E577="","0 ",J579*E577)</f>
        <v xml:space="preserve">0 </v>
      </c>
    </row>
    <row r="584" spans="1:10" ht="12" customHeight="1">
      <c r="A584" s="31" t="s">
        <v>95</v>
      </c>
      <c r="B584" s="33"/>
      <c r="C584" s="67" t="str">
        <f>IF(B584=0,"",VLOOKUP(B584,サービスコード!A:C,2,FALSE))</f>
        <v/>
      </c>
      <c r="D584" s="68"/>
      <c r="E584" s="16" t="str">
        <f>IF(B584=0,"",VLOOKUP(B584,サービスコード!A:C,3,FALSE))</f>
        <v/>
      </c>
      <c r="F584" s="33"/>
      <c r="G584" s="17" t="str">
        <f t="shared" si="47"/>
        <v/>
      </c>
      <c r="H584" s="19"/>
      <c r="I584" s="15"/>
      <c r="J584" s="82"/>
    </row>
    <row r="585" spans="1:10" ht="12" customHeight="1" thickBot="1">
      <c r="A585" s="31" t="s">
        <v>96</v>
      </c>
      <c r="B585" s="33"/>
      <c r="C585" s="67" t="str">
        <f>IF(B585=0,"",VLOOKUP(B585,サービスコード!A:C,2,FALSE))</f>
        <v/>
      </c>
      <c r="D585" s="68"/>
      <c r="E585" s="16" t="str">
        <f>IF(B585=0,"",VLOOKUP(B585,サービスコード!A:C,3,FALSE))</f>
        <v/>
      </c>
      <c r="F585" s="33"/>
      <c r="G585" s="17" t="str">
        <f t="shared" si="47"/>
        <v/>
      </c>
      <c r="H585" s="19"/>
      <c r="I585" s="15"/>
      <c r="J585" s="56" t="s">
        <v>4</v>
      </c>
    </row>
    <row r="586" spans="1:10" ht="12" customHeight="1">
      <c r="A586" s="31" t="s">
        <v>97</v>
      </c>
      <c r="B586" s="33"/>
      <c r="C586" s="67" t="str">
        <f>IF(B586=0,"",VLOOKUP(B586,サービスコード!A:C,2,FALSE))</f>
        <v/>
      </c>
      <c r="D586" s="68"/>
      <c r="E586" s="16" t="str">
        <f>IF(B586=0,"",VLOOKUP(B586,サービスコード!A:C,3,FALSE))</f>
        <v/>
      </c>
      <c r="F586" s="33"/>
      <c r="G586" s="17" t="str">
        <f t="shared" si="47"/>
        <v/>
      </c>
      <c r="H586" s="19"/>
      <c r="I586" s="15"/>
      <c r="J586" s="69">
        <f>J579-J583</f>
        <v>0</v>
      </c>
    </row>
    <row r="587" spans="1:10" ht="12" customHeight="1" thickBot="1">
      <c r="A587" s="31" t="s">
        <v>98</v>
      </c>
      <c r="B587" s="34"/>
      <c r="C587" s="67" t="str">
        <f>IF(B587=0,"",VLOOKUP(B587,サービスコード!A:C,2,FALSE))</f>
        <v/>
      </c>
      <c r="D587" s="68"/>
      <c r="E587" s="16" t="str">
        <f>IF(B587=0,"",VLOOKUP(B587,サービスコード!A:C,3,FALSE))</f>
        <v/>
      </c>
      <c r="F587" s="34"/>
      <c r="G587" s="17" t="str">
        <f t="shared" si="47"/>
        <v/>
      </c>
      <c r="H587" s="20"/>
      <c r="I587" s="15"/>
      <c r="J587" s="70"/>
    </row>
    <row r="588" spans="1:10" ht="12" customHeight="1" thickBot="1">
      <c r="A588" s="21"/>
      <c r="B588" s="21"/>
      <c r="C588" s="21"/>
      <c r="D588" s="21"/>
      <c r="E588" s="21"/>
      <c r="F588" s="21"/>
      <c r="G588" s="21"/>
      <c r="H588" s="21"/>
    </row>
    <row r="589" spans="1:10" ht="12" customHeight="1" thickBot="1">
      <c r="A589" s="85">
        <f>A577+1</f>
        <v>49</v>
      </c>
      <c r="B589" s="36" t="s">
        <v>109</v>
      </c>
      <c r="C589" s="39"/>
      <c r="D589" s="36" t="s">
        <v>10</v>
      </c>
      <c r="E589" s="87" t="str">
        <f>IF(C589="","",VLOOKUP(C589,利用者情報入力!A:D,4,FALSE))</f>
        <v/>
      </c>
      <c r="F589" s="88"/>
      <c r="G589" s="23"/>
      <c r="H589" s="23"/>
      <c r="I589" s="23"/>
    </row>
    <row r="590" spans="1:10" ht="12" customHeight="1" thickBot="1">
      <c r="A590" s="86"/>
      <c r="B590" s="36" t="s">
        <v>112</v>
      </c>
      <c r="C590" s="38" t="str">
        <f>IF(C589="","",VLOOKUP(C589,利用者情報入力!A:D,2,FALSE))</f>
        <v/>
      </c>
      <c r="D590" s="36" t="s">
        <v>9</v>
      </c>
      <c r="E590" s="89" t="str">
        <f>IF(C589="","",IF(VLOOKUP(C589,利用者情報入力!A:D,3,FALSE)="","",VLOOKUP(C589,利用者情報入力!A:D,3,FALSE)))</f>
        <v/>
      </c>
      <c r="F590" s="90"/>
      <c r="G590" s="91"/>
      <c r="H590" s="37"/>
      <c r="I590" s="22"/>
      <c r="J590" s="55" t="s">
        <v>86</v>
      </c>
    </row>
    <row r="591" spans="1:10" ht="12" customHeight="1">
      <c r="A591" s="29" t="s">
        <v>113</v>
      </c>
      <c r="B591" s="14" t="s">
        <v>110</v>
      </c>
      <c r="C591" s="92" t="s">
        <v>11</v>
      </c>
      <c r="D591" s="93"/>
      <c r="E591" s="29" t="s">
        <v>12</v>
      </c>
      <c r="F591" s="29" t="s">
        <v>2</v>
      </c>
      <c r="G591" s="29" t="s">
        <v>13</v>
      </c>
      <c r="H591" s="14" t="s">
        <v>15</v>
      </c>
      <c r="I591" s="15"/>
      <c r="J591" s="81">
        <f>SUM(G592:G599)</f>
        <v>0</v>
      </c>
    </row>
    <row r="592" spans="1:10" ht="12" customHeight="1">
      <c r="A592" s="31" t="s">
        <v>108</v>
      </c>
      <c r="B592" s="32"/>
      <c r="C592" s="67" t="str">
        <f>IF(B592=0,"",VLOOKUP(B592,サービスコード!A:C,2,FALSE))</f>
        <v/>
      </c>
      <c r="D592" s="68"/>
      <c r="E592" s="16" t="str">
        <f>IF(B592=0,"",VLOOKUP(B592,サービスコード!A:C,3,FALSE))</f>
        <v/>
      </c>
      <c r="F592" s="32"/>
      <c r="G592" s="17" t="str">
        <f t="shared" ref="G592:G599" si="48">IF(B592=0,"",(E592*F592))</f>
        <v/>
      </c>
      <c r="H592" s="18"/>
      <c r="I592" s="15"/>
      <c r="J592" s="82"/>
    </row>
    <row r="593" spans="1:10" ht="12" customHeight="1">
      <c r="A593" s="31" t="s">
        <v>92</v>
      </c>
      <c r="B593" s="33"/>
      <c r="C593" s="67" t="str">
        <f>IF(B593=0,"",VLOOKUP(B593,サービスコード!A:C,2,FALSE))</f>
        <v/>
      </c>
      <c r="D593" s="68"/>
      <c r="E593" s="16" t="str">
        <f>IF(B593=0,"",VLOOKUP(B593,サービスコード!A:C,3,FALSE))</f>
        <v/>
      </c>
      <c r="F593" s="33"/>
      <c r="G593" s="17" t="str">
        <f t="shared" si="48"/>
        <v/>
      </c>
      <c r="H593" s="19"/>
      <c r="I593" s="15"/>
      <c r="J593" s="83" t="s">
        <v>87</v>
      </c>
    </row>
    <row r="594" spans="1:10" ht="12" customHeight="1">
      <c r="A594" s="31" t="s">
        <v>93</v>
      </c>
      <c r="B594" s="33"/>
      <c r="C594" s="67" t="str">
        <f>IF(B594=0,"",VLOOKUP(B594,サービスコード!A:C,2,FALSE))</f>
        <v/>
      </c>
      <c r="D594" s="68"/>
      <c r="E594" s="16" t="str">
        <f>IF(B594=0,"",VLOOKUP(B594,サービスコード!A:C,3,FALSE))</f>
        <v/>
      </c>
      <c r="F594" s="33"/>
      <c r="G594" s="17" t="str">
        <f t="shared" si="48"/>
        <v/>
      </c>
      <c r="H594" s="19"/>
      <c r="I594" s="15"/>
      <c r="J594" s="84"/>
    </row>
    <row r="595" spans="1:10" ht="12" customHeight="1">
      <c r="A595" s="31" t="s">
        <v>94</v>
      </c>
      <c r="B595" s="33"/>
      <c r="C595" s="67" t="str">
        <f>IF(B595=0,"",VLOOKUP(B595,サービスコード!A:C,2,FALSE))</f>
        <v/>
      </c>
      <c r="D595" s="68"/>
      <c r="E595" s="16" t="str">
        <f>IF(B595=0,"",VLOOKUP(B595,サービスコード!A:C,3,FALSE))</f>
        <v/>
      </c>
      <c r="F595" s="33"/>
      <c r="G595" s="17" t="str">
        <f t="shared" si="48"/>
        <v/>
      </c>
      <c r="H595" s="19"/>
      <c r="I595" s="15"/>
      <c r="J595" s="81" t="str">
        <f>IF(E589="","0 ",J591*E589)</f>
        <v xml:space="preserve">0 </v>
      </c>
    </row>
    <row r="596" spans="1:10" ht="12" customHeight="1">
      <c r="A596" s="31" t="s">
        <v>95</v>
      </c>
      <c r="B596" s="33"/>
      <c r="C596" s="67" t="str">
        <f>IF(B596=0,"",VLOOKUP(B596,サービスコード!A:C,2,FALSE))</f>
        <v/>
      </c>
      <c r="D596" s="68"/>
      <c r="E596" s="16" t="str">
        <f>IF(B596=0,"",VLOOKUP(B596,サービスコード!A:C,3,FALSE))</f>
        <v/>
      </c>
      <c r="F596" s="33"/>
      <c r="G596" s="17" t="str">
        <f t="shared" si="48"/>
        <v/>
      </c>
      <c r="H596" s="19"/>
      <c r="I596" s="15"/>
      <c r="J596" s="82"/>
    </row>
    <row r="597" spans="1:10" ht="12" customHeight="1" thickBot="1">
      <c r="A597" s="31" t="s">
        <v>96</v>
      </c>
      <c r="B597" s="33"/>
      <c r="C597" s="67" t="str">
        <f>IF(B597=0,"",VLOOKUP(B597,サービスコード!A:C,2,FALSE))</f>
        <v/>
      </c>
      <c r="D597" s="68"/>
      <c r="E597" s="16" t="str">
        <f>IF(B597=0,"",VLOOKUP(B597,サービスコード!A:C,3,FALSE))</f>
        <v/>
      </c>
      <c r="F597" s="33"/>
      <c r="G597" s="17" t="str">
        <f t="shared" si="48"/>
        <v/>
      </c>
      <c r="H597" s="19"/>
      <c r="I597" s="15"/>
      <c r="J597" s="56" t="s">
        <v>4</v>
      </c>
    </row>
    <row r="598" spans="1:10" ht="12" customHeight="1">
      <c r="A598" s="31" t="s">
        <v>97</v>
      </c>
      <c r="B598" s="33"/>
      <c r="C598" s="67" t="str">
        <f>IF(B598=0,"",VLOOKUP(B598,サービスコード!A:C,2,FALSE))</f>
        <v/>
      </c>
      <c r="D598" s="68"/>
      <c r="E598" s="16" t="str">
        <f>IF(B598=0,"",VLOOKUP(B598,サービスコード!A:C,3,FALSE))</f>
        <v/>
      </c>
      <c r="F598" s="33"/>
      <c r="G598" s="17" t="str">
        <f t="shared" si="48"/>
        <v/>
      </c>
      <c r="H598" s="19"/>
      <c r="I598" s="15"/>
      <c r="J598" s="69">
        <f>J591-J595</f>
        <v>0</v>
      </c>
    </row>
    <row r="599" spans="1:10" ht="12" customHeight="1" thickBot="1">
      <c r="A599" s="31" t="s">
        <v>98</v>
      </c>
      <c r="B599" s="34"/>
      <c r="C599" s="67" t="str">
        <f>IF(B599=0,"",VLOOKUP(B599,サービスコード!A:C,2,FALSE))</f>
        <v/>
      </c>
      <c r="D599" s="68"/>
      <c r="E599" s="16" t="str">
        <f>IF(B599=0,"",VLOOKUP(B599,サービスコード!A:C,3,FALSE))</f>
        <v/>
      </c>
      <c r="F599" s="34"/>
      <c r="G599" s="17" t="str">
        <f t="shared" si="48"/>
        <v/>
      </c>
      <c r="H599" s="20"/>
      <c r="I599" s="15"/>
      <c r="J599" s="70"/>
    </row>
    <row r="600" spans="1:10" ht="12" customHeight="1" thickBot="1">
      <c r="A600" s="21"/>
      <c r="B600" s="21"/>
      <c r="C600" s="21"/>
      <c r="D600" s="21"/>
      <c r="E600" s="21"/>
      <c r="F600" s="21"/>
      <c r="G600" s="21"/>
      <c r="H600" s="21"/>
    </row>
    <row r="601" spans="1:10" ht="12" customHeight="1" thickBot="1">
      <c r="A601" s="85">
        <f>A589+1</f>
        <v>50</v>
      </c>
      <c r="B601" s="36" t="s">
        <v>111</v>
      </c>
      <c r="C601" s="39"/>
      <c r="D601" s="36" t="s">
        <v>10</v>
      </c>
      <c r="E601" s="87" t="str">
        <f>IF(C601="","",VLOOKUP(C601,利用者情報入力!A:D,4,FALSE))</f>
        <v/>
      </c>
      <c r="F601" s="88"/>
      <c r="G601" s="23"/>
      <c r="H601" s="23"/>
      <c r="I601" s="23"/>
    </row>
    <row r="602" spans="1:10" ht="12" customHeight="1" thickBot="1">
      <c r="A602" s="86"/>
      <c r="B602" s="36" t="s">
        <v>117</v>
      </c>
      <c r="C602" s="38" t="str">
        <f>IF(C601="","",VLOOKUP(C601,利用者情報入力!A:D,2,FALSE))</f>
        <v/>
      </c>
      <c r="D602" s="36" t="s">
        <v>9</v>
      </c>
      <c r="E602" s="89" t="str">
        <f>IF(C601="","",IF(VLOOKUP(C601,利用者情報入力!A:D,3,FALSE)="","",VLOOKUP(C601,利用者情報入力!A:D,3,FALSE)))</f>
        <v/>
      </c>
      <c r="F602" s="90"/>
      <c r="G602" s="91"/>
      <c r="H602" s="37"/>
      <c r="I602" s="22"/>
      <c r="J602" s="55" t="s">
        <v>86</v>
      </c>
    </row>
    <row r="603" spans="1:10" ht="12" customHeight="1">
      <c r="A603" s="29" t="s">
        <v>113</v>
      </c>
      <c r="B603" s="14" t="s">
        <v>110</v>
      </c>
      <c r="C603" s="92" t="s">
        <v>11</v>
      </c>
      <c r="D603" s="93"/>
      <c r="E603" s="29" t="s">
        <v>12</v>
      </c>
      <c r="F603" s="29" t="s">
        <v>2</v>
      </c>
      <c r="G603" s="29" t="s">
        <v>13</v>
      </c>
      <c r="H603" s="14" t="s">
        <v>15</v>
      </c>
      <c r="I603" s="15"/>
      <c r="J603" s="81">
        <f>SUM(G604:G611)</f>
        <v>0</v>
      </c>
    </row>
    <row r="604" spans="1:10" ht="12" customHeight="1">
      <c r="A604" s="31" t="s">
        <v>116</v>
      </c>
      <c r="B604" s="32"/>
      <c r="C604" s="67" t="str">
        <f>IF(B604=0,"",VLOOKUP(B604,サービスコード!A:C,2,FALSE))</f>
        <v/>
      </c>
      <c r="D604" s="68"/>
      <c r="E604" s="16" t="str">
        <f>IF(B604=0,"",VLOOKUP(B604,サービスコード!A:C,3,FALSE))</f>
        <v/>
      </c>
      <c r="F604" s="32"/>
      <c r="G604" s="17" t="str">
        <f t="shared" ref="G604:G611" si="49">IF(B604=0,"",(E604*F604))</f>
        <v/>
      </c>
      <c r="H604" s="18"/>
      <c r="I604" s="15"/>
      <c r="J604" s="82"/>
    </row>
    <row r="605" spans="1:10" ht="12" customHeight="1">
      <c r="A605" s="31" t="s">
        <v>92</v>
      </c>
      <c r="B605" s="33"/>
      <c r="C605" s="67" t="str">
        <f>IF(B605=0,"",VLOOKUP(B605,サービスコード!A:C,2,FALSE))</f>
        <v/>
      </c>
      <c r="D605" s="68"/>
      <c r="E605" s="16" t="str">
        <f>IF(B605=0,"",VLOOKUP(B605,サービスコード!A:C,3,FALSE))</f>
        <v/>
      </c>
      <c r="F605" s="33"/>
      <c r="G605" s="17" t="str">
        <f t="shared" si="49"/>
        <v/>
      </c>
      <c r="H605" s="19"/>
      <c r="I605" s="15"/>
      <c r="J605" s="83" t="s">
        <v>87</v>
      </c>
    </row>
    <row r="606" spans="1:10" ht="12" customHeight="1">
      <c r="A606" s="31" t="s">
        <v>93</v>
      </c>
      <c r="B606" s="33"/>
      <c r="C606" s="67" t="str">
        <f>IF(B606=0,"",VLOOKUP(B606,サービスコード!A:C,2,FALSE))</f>
        <v/>
      </c>
      <c r="D606" s="68"/>
      <c r="E606" s="16" t="str">
        <f>IF(B606=0,"",VLOOKUP(B606,サービスコード!A:C,3,FALSE))</f>
        <v/>
      </c>
      <c r="F606" s="33"/>
      <c r="G606" s="17" t="str">
        <f t="shared" si="49"/>
        <v/>
      </c>
      <c r="H606" s="19"/>
      <c r="I606" s="15"/>
      <c r="J606" s="84"/>
    </row>
    <row r="607" spans="1:10" ht="12" customHeight="1">
      <c r="A607" s="31" t="s">
        <v>94</v>
      </c>
      <c r="B607" s="33"/>
      <c r="C607" s="67" t="str">
        <f>IF(B607=0,"",VLOOKUP(B607,サービスコード!A:C,2,FALSE))</f>
        <v/>
      </c>
      <c r="D607" s="68"/>
      <c r="E607" s="16" t="str">
        <f>IF(B607=0,"",VLOOKUP(B607,サービスコード!A:C,3,FALSE))</f>
        <v/>
      </c>
      <c r="F607" s="33"/>
      <c r="G607" s="17" t="str">
        <f t="shared" si="49"/>
        <v/>
      </c>
      <c r="H607" s="19"/>
      <c r="I607" s="15"/>
      <c r="J607" s="81" t="str">
        <f>IF(E601="","0 ",J603*E601)</f>
        <v xml:space="preserve">0 </v>
      </c>
    </row>
    <row r="608" spans="1:10" ht="12" customHeight="1">
      <c r="A608" s="31" t="s">
        <v>95</v>
      </c>
      <c r="B608" s="33"/>
      <c r="C608" s="67" t="str">
        <f>IF(B608=0,"",VLOOKUP(B608,サービスコード!A:C,2,FALSE))</f>
        <v/>
      </c>
      <c r="D608" s="68"/>
      <c r="E608" s="16" t="str">
        <f>IF(B608=0,"",VLOOKUP(B608,サービスコード!A:C,3,FALSE))</f>
        <v/>
      </c>
      <c r="F608" s="33"/>
      <c r="G608" s="17" t="str">
        <f t="shared" si="49"/>
        <v/>
      </c>
      <c r="H608" s="19"/>
      <c r="I608" s="15"/>
      <c r="J608" s="82"/>
    </row>
    <row r="609" spans="1:10" ht="12" customHeight="1" thickBot="1">
      <c r="A609" s="31" t="s">
        <v>96</v>
      </c>
      <c r="B609" s="33"/>
      <c r="C609" s="67" t="str">
        <f>IF(B609=0,"",VLOOKUP(B609,サービスコード!A:C,2,FALSE))</f>
        <v/>
      </c>
      <c r="D609" s="68"/>
      <c r="E609" s="16" t="str">
        <f>IF(B609=0,"",VLOOKUP(B609,サービスコード!A:C,3,FALSE))</f>
        <v/>
      </c>
      <c r="F609" s="33"/>
      <c r="G609" s="17" t="str">
        <f t="shared" si="49"/>
        <v/>
      </c>
      <c r="H609" s="19"/>
      <c r="I609" s="15"/>
      <c r="J609" s="56" t="s">
        <v>4</v>
      </c>
    </row>
    <row r="610" spans="1:10" ht="12" customHeight="1">
      <c r="A610" s="31" t="s">
        <v>97</v>
      </c>
      <c r="B610" s="33"/>
      <c r="C610" s="67" t="str">
        <f>IF(B610=0,"",VLOOKUP(B610,サービスコード!A:C,2,FALSE))</f>
        <v/>
      </c>
      <c r="D610" s="68"/>
      <c r="E610" s="16" t="str">
        <f>IF(B610=0,"",VLOOKUP(B610,サービスコード!A:C,3,FALSE))</f>
        <v/>
      </c>
      <c r="F610" s="33"/>
      <c r="G610" s="17" t="str">
        <f t="shared" si="49"/>
        <v/>
      </c>
      <c r="H610" s="19"/>
      <c r="I610" s="15"/>
      <c r="J610" s="69">
        <f>J603-J607</f>
        <v>0</v>
      </c>
    </row>
    <row r="611" spans="1:10" ht="12" customHeight="1" thickBot="1">
      <c r="A611" s="31" t="s">
        <v>98</v>
      </c>
      <c r="B611" s="34"/>
      <c r="C611" s="67" t="str">
        <f>IF(B611=0,"",VLOOKUP(B611,サービスコード!A:C,2,FALSE))</f>
        <v/>
      </c>
      <c r="D611" s="68"/>
      <c r="E611" s="16" t="str">
        <f>IF(B611=0,"",VLOOKUP(B611,サービスコード!A:C,3,FALSE))</f>
        <v/>
      </c>
      <c r="F611" s="34"/>
      <c r="G611" s="17" t="str">
        <f t="shared" si="49"/>
        <v/>
      </c>
      <c r="H611" s="20"/>
      <c r="I611" s="15"/>
      <c r="J611" s="70"/>
    </row>
    <row r="612" spans="1:10" ht="12" customHeight="1" thickBot="1">
      <c r="A612" s="21"/>
      <c r="B612" s="21"/>
      <c r="C612" s="21"/>
      <c r="D612" s="21"/>
      <c r="E612" s="21"/>
      <c r="F612" s="21"/>
      <c r="G612" s="21"/>
      <c r="H612" s="21"/>
    </row>
    <row r="613" spans="1:10" ht="12" customHeight="1" thickBot="1">
      <c r="A613" s="85">
        <f>A601+1</f>
        <v>51</v>
      </c>
      <c r="B613" s="36" t="s">
        <v>109</v>
      </c>
      <c r="C613" s="39"/>
      <c r="D613" s="36" t="s">
        <v>10</v>
      </c>
      <c r="E613" s="87" t="str">
        <f>IF(C613="","",VLOOKUP(C613,利用者情報入力!A:D,4,FALSE))</f>
        <v/>
      </c>
      <c r="F613" s="88"/>
      <c r="G613" s="23"/>
      <c r="H613" s="23"/>
      <c r="I613" s="23"/>
    </row>
    <row r="614" spans="1:10" ht="12" customHeight="1" thickBot="1">
      <c r="A614" s="86"/>
      <c r="B614" s="36" t="s">
        <v>117</v>
      </c>
      <c r="C614" s="38" t="str">
        <f>IF(C613="","",VLOOKUP(C613,利用者情報入力!A:D,2,FALSE))</f>
        <v/>
      </c>
      <c r="D614" s="36" t="s">
        <v>9</v>
      </c>
      <c r="E614" s="89" t="str">
        <f>IF(C613="","",IF(VLOOKUP(C613,利用者情報入力!A:D,3,FALSE)="","",VLOOKUP(C613,利用者情報入力!A:D,3,FALSE)))</f>
        <v/>
      </c>
      <c r="F614" s="90"/>
      <c r="G614" s="91"/>
      <c r="H614" s="37"/>
      <c r="I614" s="22"/>
      <c r="J614" s="55" t="s">
        <v>86</v>
      </c>
    </row>
    <row r="615" spans="1:10" ht="12" customHeight="1">
      <c r="A615" s="29" t="s">
        <v>114</v>
      </c>
      <c r="B615" s="14" t="s">
        <v>110</v>
      </c>
      <c r="C615" s="92" t="s">
        <v>11</v>
      </c>
      <c r="D615" s="93"/>
      <c r="E615" s="29" t="s">
        <v>12</v>
      </c>
      <c r="F615" s="29" t="s">
        <v>2</v>
      </c>
      <c r="G615" s="29" t="s">
        <v>13</v>
      </c>
      <c r="H615" s="14" t="s">
        <v>15</v>
      </c>
      <c r="I615" s="15"/>
      <c r="J615" s="81">
        <f>SUM(G616:G623)</f>
        <v>0</v>
      </c>
    </row>
    <row r="616" spans="1:10" ht="12" customHeight="1">
      <c r="A616" s="31" t="s">
        <v>108</v>
      </c>
      <c r="B616" s="32"/>
      <c r="C616" s="67" t="str">
        <f>IF(B616=0,"",VLOOKUP(B616,サービスコード!A:C,2,FALSE))</f>
        <v/>
      </c>
      <c r="D616" s="68"/>
      <c r="E616" s="16" t="str">
        <f>IF(B616=0,"",VLOOKUP(B616,サービスコード!A:C,3,FALSE))</f>
        <v/>
      </c>
      <c r="F616" s="32"/>
      <c r="G616" s="17" t="str">
        <f t="shared" ref="G616:G623" si="50">IF(B616=0,"",(E616*F616))</f>
        <v/>
      </c>
      <c r="H616" s="18"/>
      <c r="I616" s="15"/>
      <c r="J616" s="82"/>
    </row>
    <row r="617" spans="1:10" ht="12" customHeight="1">
      <c r="A617" s="31" t="s">
        <v>92</v>
      </c>
      <c r="B617" s="33"/>
      <c r="C617" s="67" t="str">
        <f>IF(B617=0,"",VLOOKUP(B617,サービスコード!A:C,2,FALSE))</f>
        <v/>
      </c>
      <c r="D617" s="68"/>
      <c r="E617" s="16" t="str">
        <f>IF(B617=0,"",VLOOKUP(B617,サービスコード!A:C,3,FALSE))</f>
        <v/>
      </c>
      <c r="F617" s="33"/>
      <c r="G617" s="17" t="str">
        <f t="shared" si="50"/>
        <v/>
      </c>
      <c r="H617" s="19"/>
      <c r="I617" s="15"/>
      <c r="J617" s="83" t="s">
        <v>87</v>
      </c>
    </row>
    <row r="618" spans="1:10" ht="12" customHeight="1">
      <c r="A618" s="31" t="s">
        <v>93</v>
      </c>
      <c r="B618" s="33"/>
      <c r="C618" s="67" t="str">
        <f>IF(B618=0,"",VLOOKUP(B618,サービスコード!A:C,2,FALSE))</f>
        <v/>
      </c>
      <c r="D618" s="68"/>
      <c r="E618" s="16" t="str">
        <f>IF(B618=0,"",VLOOKUP(B618,サービスコード!A:C,3,FALSE))</f>
        <v/>
      </c>
      <c r="F618" s="33"/>
      <c r="G618" s="17" t="str">
        <f t="shared" si="50"/>
        <v/>
      </c>
      <c r="H618" s="19"/>
      <c r="I618" s="15"/>
      <c r="J618" s="84"/>
    </row>
    <row r="619" spans="1:10" ht="12" customHeight="1">
      <c r="A619" s="31" t="s">
        <v>94</v>
      </c>
      <c r="B619" s="33"/>
      <c r="C619" s="67" t="str">
        <f>IF(B619=0,"",VLOOKUP(B619,サービスコード!A:C,2,FALSE))</f>
        <v/>
      </c>
      <c r="D619" s="68"/>
      <c r="E619" s="16" t="str">
        <f>IF(B619=0,"",VLOOKUP(B619,サービスコード!A:C,3,FALSE))</f>
        <v/>
      </c>
      <c r="F619" s="33"/>
      <c r="G619" s="17" t="str">
        <f t="shared" si="50"/>
        <v/>
      </c>
      <c r="H619" s="19"/>
      <c r="I619" s="15"/>
      <c r="J619" s="81" t="str">
        <f>IF(E613="","0 ",J615*E613)</f>
        <v xml:space="preserve">0 </v>
      </c>
    </row>
    <row r="620" spans="1:10" ht="12" customHeight="1">
      <c r="A620" s="31" t="s">
        <v>95</v>
      </c>
      <c r="B620" s="33"/>
      <c r="C620" s="67" t="str">
        <f>IF(B620=0,"",VLOOKUP(B620,サービスコード!A:C,2,FALSE))</f>
        <v/>
      </c>
      <c r="D620" s="68"/>
      <c r="E620" s="16" t="str">
        <f>IF(B620=0,"",VLOOKUP(B620,サービスコード!A:C,3,FALSE))</f>
        <v/>
      </c>
      <c r="F620" s="33"/>
      <c r="G620" s="17" t="str">
        <f t="shared" si="50"/>
        <v/>
      </c>
      <c r="H620" s="19"/>
      <c r="I620" s="15"/>
      <c r="J620" s="82"/>
    </row>
    <row r="621" spans="1:10" ht="12" customHeight="1" thickBot="1">
      <c r="A621" s="31" t="s">
        <v>96</v>
      </c>
      <c r="B621" s="33"/>
      <c r="C621" s="67" t="str">
        <f>IF(B621=0,"",VLOOKUP(B621,サービスコード!A:C,2,FALSE))</f>
        <v/>
      </c>
      <c r="D621" s="68"/>
      <c r="E621" s="16" t="str">
        <f>IF(B621=0,"",VLOOKUP(B621,サービスコード!A:C,3,FALSE))</f>
        <v/>
      </c>
      <c r="F621" s="33"/>
      <c r="G621" s="17" t="str">
        <f t="shared" si="50"/>
        <v/>
      </c>
      <c r="H621" s="19"/>
      <c r="I621" s="15"/>
      <c r="J621" s="56" t="s">
        <v>4</v>
      </c>
    </row>
    <row r="622" spans="1:10" ht="12" customHeight="1">
      <c r="A622" s="31" t="s">
        <v>97</v>
      </c>
      <c r="B622" s="33"/>
      <c r="C622" s="67" t="str">
        <f>IF(B622=0,"",VLOOKUP(B622,サービスコード!A:C,2,FALSE))</f>
        <v/>
      </c>
      <c r="D622" s="68"/>
      <c r="E622" s="16" t="str">
        <f>IF(B622=0,"",VLOOKUP(B622,サービスコード!A:C,3,FALSE))</f>
        <v/>
      </c>
      <c r="F622" s="33"/>
      <c r="G622" s="17" t="str">
        <f t="shared" si="50"/>
        <v/>
      </c>
      <c r="H622" s="19"/>
      <c r="I622" s="15"/>
      <c r="J622" s="69">
        <f>J615-J619</f>
        <v>0</v>
      </c>
    </row>
    <row r="623" spans="1:10" ht="12" customHeight="1" thickBot="1">
      <c r="A623" s="31" t="s">
        <v>98</v>
      </c>
      <c r="B623" s="34"/>
      <c r="C623" s="67" t="str">
        <f>IF(B623=0,"",VLOOKUP(B623,サービスコード!A:C,2,FALSE))</f>
        <v/>
      </c>
      <c r="D623" s="68"/>
      <c r="E623" s="16" t="str">
        <f>IF(B623=0,"",VLOOKUP(B623,サービスコード!A:C,3,FALSE))</f>
        <v/>
      </c>
      <c r="F623" s="34"/>
      <c r="G623" s="17" t="str">
        <f t="shared" si="50"/>
        <v/>
      </c>
      <c r="H623" s="20"/>
      <c r="I623" s="15"/>
      <c r="J623" s="70"/>
    </row>
    <row r="624" spans="1:10" ht="12" customHeight="1" thickBot="1">
      <c r="A624" s="21"/>
      <c r="B624" s="21"/>
      <c r="C624" s="21"/>
      <c r="D624" s="21"/>
      <c r="E624" s="21"/>
      <c r="F624" s="21"/>
      <c r="G624" s="21"/>
      <c r="H624" s="21"/>
    </row>
    <row r="625" spans="1:10" ht="12" customHeight="1" thickBot="1">
      <c r="A625" s="85">
        <f>A613+1</f>
        <v>52</v>
      </c>
      <c r="B625" s="36" t="s">
        <v>109</v>
      </c>
      <c r="C625" s="39"/>
      <c r="D625" s="36" t="s">
        <v>10</v>
      </c>
      <c r="E625" s="87" t="str">
        <f>IF(C625="","",VLOOKUP(C625,利用者情報入力!A:D,4,FALSE))</f>
        <v/>
      </c>
      <c r="F625" s="88"/>
      <c r="G625" s="23"/>
      <c r="H625" s="23"/>
      <c r="I625" s="23"/>
    </row>
    <row r="626" spans="1:10" ht="12" customHeight="1" thickBot="1">
      <c r="A626" s="86"/>
      <c r="B626" s="36" t="s">
        <v>117</v>
      </c>
      <c r="C626" s="38" t="str">
        <f>IF(C625="","",VLOOKUP(C625,利用者情報入力!A:D,2,FALSE))</f>
        <v/>
      </c>
      <c r="D626" s="36" t="s">
        <v>9</v>
      </c>
      <c r="E626" s="89" t="str">
        <f>IF(C625="","",IF(VLOOKUP(C625,利用者情報入力!A:D,3,FALSE)="","",VLOOKUP(C625,利用者情報入力!A:D,3,FALSE)))</f>
        <v/>
      </c>
      <c r="F626" s="90"/>
      <c r="G626" s="91"/>
      <c r="H626" s="37"/>
      <c r="I626" s="22"/>
      <c r="J626" s="55" t="s">
        <v>86</v>
      </c>
    </row>
    <row r="627" spans="1:10" ht="12" customHeight="1">
      <c r="A627" s="29" t="s">
        <v>114</v>
      </c>
      <c r="B627" s="14" t="s">
        <v>110</v>
      </c>
      <c r="C627" s="92" t="s">
        <v>11</v>
      </c>
      <c r="D627" s="93"/>
      <c r="E627" s="29" t="s">
        <v>12</v>
      </c>
      <c r="F627" s="29" t="s">
        <v>2</v>
      </c>
      <c r="G627" s="29" t="s">
        <v>13</v>
      </c>
      <c r="H627" s="14" t="s">
        <v>15</v>
      </c>
      <c r="I627" s="15"/>
      <c r="J627" s="81">
        <f>SUM(G628:G635)</f>
        <v>0</v>
      </c>
    </row>
    <row r="628" spans="1:10" ht="12" customHeight="1">
      <c r="A628" s="31" t="s">
        <v>116</v>
      </c>
      <c r="B628" s="32"/>
      <c r="C628" s="67" t="str">
        <f>IF(B628=0,"",VLOOKUP(B628,サービスコード!A:C,2,FALSE))</f>
        <v/>
      </c>
      <c r="D628" s="68"/>
      <c r="E628" s="16" t="str">
        <f>IF(B628=0,"",VLOOKUP(B628,サービスコード!A:C,3,FALSE))</f>
        <v/>
      </c>
      <c r="F628" s="32"/>
      <c r="G628" s="17" t="str">
        <f t="shared" ref="G628:G635" si="51">IF(B628=0,"",(E628*F628))</f>
        <v/>
      </c>
      <c r="H628" s="18"/>
      <c r="I628" s="15"/>
      <c r="J628" s="82"/>
    </row>
    <row r="629" spans="1:10" ht="12" customHeight="1">
      <c r="A629" s="31" t="s">
        <v>92</v>
      </c>
      <c r="B629" s="33"/>
      <c r="C629" s="67" t="str">
        <f>IF(B629=0,"",VLOOKUP(B629,サービスコード!A:C,2,FALSE))</f>
        <v/>
      </c>
      <c r="D629" s="68"/>
      <c r="E629" s="16" t="str">
        <f>IF(B629=0,"",VLOOKUP(B629,サービスコード!A:C,3,FALSE))</f>
        <v/>
      </c>
      <c r="F629" s="33"/>
      <c r="G629" s="17" t="str">
        <f t="shared" si="51"/>
        <v/>
      </c>
      <c r="H629" s="19"/>
      <c r="I629" s="15"/>
      <c r="J629" s="83" t="s">
        <v>87</v>
      </c>
    </row>
    <row r="630" spans="1:10" ht="12" customHeight="1">
      <c r="A630" s="31" t="s">
        <v>93</v>
      </c>
      <c r="B630" s="33"/>
      <c r="C630" s="67" t="str">
        <f>IF(B630=0,"",VLOOKUP(B630,サービスコード!A:C,2,FALSE))</f>
        <v/>
      </c>
      <c r="D630" s="68"/>
      <c r="E630" s="16" t="str">
        <f>IF(B630=0,"",VLOOKUP(B630,サービスコード!A:C,3,FALSE))</f>
        <v/>
      </c>
      <c r="F630" s="33"/>
      <c r="G630" s="17" t="str">
        <f t="shared" si="51"/>
        <v/>
      </c>
      <c r="H630" s="19"/>
      <c r="I630" s="15"/>
      <c r="J630" s="84"/>
    </row>
    <row r="631" spans="1:10" ht="12" customHeight="1">
      <c r="A631" s="31" t="s">
        <v>94</v>
      </c>
      <c r="B631" s="33"/>
      <c r="C631" s="67" t="str">
        <f>IF(B631=0,"",VLOOKUP(B631,サービスコード!A:C,2,FALSE))</f>
        <v/>
      </c>
      <c r="D631" s="68"/>
      <c r="E631" s="16" t="str">
        <f>IF(B631=0,"",VLOOKUP(B631,サービスコード!A:C,3,FALSE))</f>
        <v/>
      </c>
      <c r="F631" s="33"/>
      <c r="G631" s="17" t="str">
        <f t="shared" si="51"/>
        <v/>
      </c>
      <c r="H631" s="19"/>
      <c r="I631" s="15"/>
      <c r="J631" s="81" t="str">
        <f>IF(E625="","0 ",J627*E625)</f>
        <v xml:space="preserve">0 </v>
      </c>
    </row>
    <row r="632" spans="1:10" ht="12" customHeight="1">
      <c r="A632" s="31" t="s">
        <v>95</v>
      </c>
      <c r="B632" s="33"/>
      <c r="C632" s="67" t="str">
        <f>IF(B632=0,"",VLOOKUP(B632,サービスコード!A:C,2,FALSE))</f>
        <v/>
      </c>
      <c r="D632" s="68"/>
      <c r="E632" s="16" t="str">
        <f>IF(B632=0,"",VLOOKUP(B632,サービスコード!A:C,3,FALSE))</f>
        <v/>
      </c>
      <c r="F632" s="33"/>
      <c r="G632" s="17" t="str">
        <f t="shared" si="51"/>
        <v/>
      </c>
      <c r="H632" s="19"/>
      <c r="I632" s="15"/>
      <c r="J632" s="82"/>
    </row>
    <row r="633" spans="1:10" ht="12" customHeight="1" thickBot="1">
      <c r="A633" s="31" t="s">
        <v>96</v>
      </c>
      <c r="B633" s="33"/>
      <c r="C633" s="67" t="str">
        <f>IF(B633=0,"",VLOOKUP(B633,サービスコード!A:C,2,FALSE))</f>
        <v/>
      </c>
      <c r="D633" s="68"/>
      <c r="E633" s="16" t="str">
        <f>IF(B633=0,"",VLOOKUP(B633,サービスコード!A:C,3,FALSE))</f>
        <v/>
      </c>
      <c r="F633" s="33"/>
      <c r="G633" s="17" t="str">
        <f t="shared" si="51"/>
        <v/>
      </c>
      <c r="H633" s="19"/>
      <c r="I633" s="15"/>
      <c r="J633" s="56" t="s">
        <v>4</v>
      </c>
    </row>
    <row r="634" spans="1:10" ht="12" customHeight="1">
      <c r="A634" s="31" t="s">
        <v>97</v>
      </c>
      <c r="B634" s="33"/>
      <c r="C634" s="67" t="str">
        <f>IF(B634=0,"",VLOOKUP(B634,サービスコード!A:C,2,FALSE))</f>
        <v/>
      </c>
      <c r="D634" s="68"/>
      <c r="E634" s="16" t="str">
        <f>IF(B634=0,"",VLOOKUP(B634,サービスコード!A:C,3,FALSE))</f>
        <v/>
      </c>
      <c r="F634" s="33"/>
      <c r="G634" s="17" t="str">
        <f t="shared" si="51"/>
        <v/>
      </c>
      <c r="H634" s="19"/>
      <c r="I634" s="15"/>
      <c r="J634" s="69">
        <f>J627-J631</f>
        <v>0</v>
      </c>
    </row>
    <row r="635" spans="1:10" ht="12" customHeight="1" thickBot="1">
      <c r="A635" s="31" t="s">
        <v>98</v>
      </c>
      <c r="B635" s="34"/>
      <c r="C635" s="67" t="str">
        <f>IF(B635=0,"",VLOOKUP(B635,サービスコード!A:C,2,FALSE))</f>
        <v/>
      </c>
      <c r="D635" s="68"/>
      <c r="E635" s="16" t="str">
        <f>IF(B635=0,"",VLOOKUP(B635,サービスコード!A:C,3,FALSE))</f>
        <v/>
      </c>
      <c r="F635" s="34"/>
      <c r="G635" s="17" t="str">
        <f t="shared" si="51"/>
        <v/>
      </c>
      <c r="H635" s="20"/>
      <c r="I635" s="15"/>
      <c r="J635" s="70"/>
    </row>
    <row r="636" spans="1:10" ht="12" customHeight="1" thickBot="1">
      <c r="A636" s="21"/>
      <c r="B636" s="21"/>
      <c r="C636" s="21"/>
      <c r="D636" s="21"/>
      <c r="E636" s="21"/>
      <c r="F636" s="21"/>
      <c r="G636" s="21"/>
      <c r="H636" s="21"/>
    </row>
    <row r="637" spans="1:10" ht="12" customHeight="1" thickBot="1">
      <c r="A637" s="85">
        <f>A625+1</f>
        <v>53</v>
      </c>
      <c r="B637" s="36" t="s">
        <v>111</v>
      </c>
      <c r="C637" s="39"/>
      <c r="D637" s="36" t="s">
        <v>10</v>
      </c>
      <c r="E637" s="87" t="str">
        <f>IF(C637="","",VLOOKUP(C637,利用者情報入力!A:D,4,FALSE))</f>
        <v/>
      </c>
      <c r="F637" s="88"/>
      <c r="G637" s="23"/>
      <c r="H637" s="23"/>
      <c r="I637" s="23"/>
    </row>
    <row r="638" spans="1:10" ht="12" customHeight="1" thickBot="1">
      <c r="A638" s="86"/>
      <c r="B638" s="36" t="s">
        <v>112</v>
      </c>
      <c r="C638" s="38" t="str">
        <f>IF(C637="","",VLOOKUP(C637,利用者情報入力!A:D,2,FALSE))</f>
        <v/>
      </c>
      <c r="D638" s="36" t="s">
        <v>9</v>
      </c>
      <c r="E638" s="89" t="str">
        <f>IF(C637="","",IF(VLOOKUP(C637,利用者情報入力!A:D,3,FALSE)="","",VLOOKUP(C637,利用者情報入力!A:D,3,FALSE)))</f>
        <v/>
      </c>
      <c r="F638" s="90"/>
      <c r="G638" s="91"/>
      <c r="H638" s="37"/>
      <c r="I638" s="22"/>
      <c r="J638" s="55" t="s">
        <v>86</v>
      </c>
    </row>
    <row r="639" spans="1:10" ht="12" customHeight="1">
      <c r="A639" s="29" t="s">
        <v>114</v>
      </c>
      <c r="B639" s="14" t="s">
        <v>110</v>
      </c>
      <c r="C639" s="92" t="s">
        <v>11</v>
      </c>
      <c r="D639" s="93"/>
      <c r="E639" s="29" t="s">
        <v>12</v>
      </c>
      <c r="F639" s="29" t="s">
        <v>2</v>
      </c>
      <c r="G639" s="29" t="s">
        <v>13</v>
      </c>
      <c r="H639" s="14" t="s">
        <v>15</v>
      </c>
      <c r="I639" s="15"/>
      <c r="J639" s="81">
        <f>SUM(G640:G647)</f>
        <v>0</v>
      </c>
    </row>
    <row r="640" spans="1:10" ht="12" customHeight="1">
      <c r="A640" s="31" t="s">
        <v>108</v>
      </c>
      <c r="B640" s="32"/>
      <c r="C640" s="67" t="str">
        <f>IF(B640=0,"",VLOOKUP(B640,サービスコード!A:C,2,FALSE))</f>
        <v/>
      </c>
      <c r="D640" s="68"/>
      <c r="E640" s="16" t="str">
        <f>IF(B640=0,"",VLOOKUP(B640,サービスコード!A:C,3,FALSE))</f>
        <v/>
      </c>
      <c r="F640" s="32"/>
      <c r="G640" s="17" t="str">
        <f t="shared" ref="G640:G647" si="52">IF(B640=0,"",(E640*F640))</f>
        <v/>
      </c>
      <c r="H640" s="18"/>
      <c r="I640" s="15"/>
      <c r="J640" s="82"/>
    </row>
    <row r="641" spans="1:10" ht="12" customHeight="1">
      <c r="A641" s="31" t="s">
        <v>92</v>
      </c>
      <c r="B641" s="33"/>
      <c r="C641" s="67" t="str">
        <f>IF(B641=0,"",VLOOKUP(B641,サービスコード!A:C,2,FALSE))</f>
        <v/>
      </c>
      <c r="D641" s="68"/>
      <c r="E641" s="16" t="str">
        <f>IF(B641=0,"",VLOOKUP(B641,サービスコード!A:C,3,FALSE))</f>
        <v/>
      </c>
      <c r="F641" s="33"/>
      <c r="G641" s="17" t="str">
        <f t="shared" si="52"/>
        <v/>
      </c>
      <c r="H641" s="19"/>
      <c r="I641" s="15"/>
      <c r="J641" s="83" t="s">
        <v>87</v>
      </c>
    </row>
    <row r="642" spans="1:10" ht="12" customHeight="1">
      <c r="A642" s="31" t="s">
        <v>93</v>
      </c>
      <c r="B642" s="33"/>
      <c r="C642" s="67" t="str">
        <f>IF(B642=0,"",VLOOKUP(B642,サービスコード!A:C,2,FALSE))</f>
        <v/>
      </c>
      <c r="D642" s="68"/>
      <c r="E642" s="16" t="str">
        <f>IF(B642=0,"",VLOOKUP(B642,サービスコード!A:C,3,FALSE))</f>
        <v/>
      </c>
      <c r="F642" s="33"/>
      <c r="G642" s="17" t="str">
        <f t="shared" si="52"/>
        <v/>
      </c>
      <c r="H642" s="19"/>
      <c r="I642" s="15"/>
      <c r="J642" s="84"/>
    </row>
    <row r="643" spans="1:10" ht="12" customHeight="1">
      <c r="A643" s="31" t="s">
        <v>94</v>
      </c>
      <c r="B643" s="33"/>
      <c r="C643" s="67" t="str">
        <f>IF(B643=0,"",VLOOKUP(B643,サービスコード!A:C,2,FALSE))</f>
        <v/>
      </c>
      <c r="D643" s="68"/>
      <c r="E643" s="16" t="str">
        <f>IF(B643=0,"",VLOOKUP(B643,サービスコード!A:C,3,FALSE))</f>
        <v/>
      </c>
      <c r="F643" s="33"/>
      <c r="G643" s="17" t="str">
        <f t="shared" si="52"/>
        <v/>
      </c>
      <c r="H643" s="19"/>
      <c r="I643" s="15"/>
      <c r="J643" s="81" t="str">
        <f>IF(E637="","0 ",J639*E637)</f>
        <v xml:space="preserve">0 </v>
      </c>
    </row>
    <row r="644" spans="1:10" ht="12" customHeight="1">
      <c r="A644" s="31" t="s">
        <v>95</v>
      </c>
      <c r="B644" s="33"/>
      <c r="C644" s="67" t="str">
        <f>IF(B644=0,"",VLOOKUP(B644,サービスコード!A:C,2,FALSE))</f>
        <v/>
      </c>
      <c r="D644" s="68"/>
      <c r="E644" s="16" t="str">
        <f>IF(B644=0,"",VLOOKUP(B644,サービスコード!A:C,3,FALSE))</f>
        <v/>
      </c>
      <c r="F644" s="33"/>
      <c r="G644" s="17" t="str">
        <f t="shared" si="52"/>
        <v/>
      </c>
      <c r="H644" s="19"/>
      <c r="I644" s="15"/>
      <c r="J644" s="82"/>
    </row>
    <row r="645" spans="1:10" ht="12" customHeight="1" thickBot="1">
      <c r="A645" s="31" t="s">
        <v>96</v>
      </c>
      <c r="B645" s="33"/>
      <c r="C645" s="67" t="str">
        <f>IF(B645=0,"",VLOOKUP(B645,サービスコード!A:C,2,FALSE))</f>
        <v/>
      </c>
      <c r="D645" s="68"/>
      <c r="E645" s="16" t="str">
        <f>IF(B645=0,"",VLOOKUP(B645,サービスコード!A:C,3,FALSE))</f>
        <v/>
      </c>
      <c r="F645" s="33"/>
      <c r="G645" s="17" t="str">
        <f t="shared" si="52"/>
        <v/>
      </c>
      <c r="H645" s="19"/>
      <c r="I645" s="15"/>
      <c r="J645" s="56" t="s">
        <v>4</v>
      </c>
    </row>
    <row r="646" spans="1:10" ht="12" customHeight="1">
      <c r="A646" s="31" t="s">
        <v>97</v>
      </c>
      <c r="B646" s="33"/>
      <c r="C646" s="67" t="str">
        <f>IF(B646=0,"",VLOOKUP(B646,サービスコード!A:C,2,FALSE))</f>
        <v/>
      </c>
      <c r="D646" s="68"/>
      <c r="E646" s="16" t="str">
        <f>IF(B646=0,"",VLOOKUP(B646,サービスコード!A:C,3,FALSE))</f>
        <v/>
      </c>
      <c r="F646" s="33"/>
      <c r="G646" s="17" t="str">
        <f t="shared" si="52"/>
        <v/>
      </c>
      <c r="H646" s="19"/>
      <c r="I646" s="15"/>
      <c r="J646" s="69">
        <f>J639-J643</f>
        <v>0</v>
      </c>
    </row>
    <row r="647" spans="1:10" ht="12" customHeight="1" thickBot="1">
      <c r="A647" s="31" t="s">
        <v>98</v>
      </c>
      <c r="B647" s="34"/>
      <c r="C647" s="67" t="str">
        <f>IF(B647=0,"",VLOOKUP(B647,サービスコード!A:C,2,FALSE))</f>
        <v/>
      </c>
      <c r="D647" s="68"/>
      <c r="E647" s="16" t="str">
        <f>IF(B647=0,"",VLOOKUP(B647,サービスコード!A:C,3,FALSE))</f>
        <v/>
      </c>
      <c r="F647" s="34"/>
      <c r="G647" s="17" t="str">
        <f t="shared" si="52"/>
        <v/>
      </c>
      <c r="H647" s="20"/>
      <c r="I647" s="15"/>
      <c r="J647" s="70"/>
    </row>
    <row r="648" spans="1:10" ht="12" customHeight="1">
      <c r="A648" s="21"/>
      <c r="B648" s="21"/>
      <c r="C648" s="21"/>
      <c r="D648" s="21"/>
      <c r="E648" s="21"/>
      <c r="F648" s="21"/>
      <c r="G648" s="21"/>
      <c r="H648" s="21"/>
    </row>
  </sheetData>
  <mergeCells count="864">
    <mergeCell ref="C639:D639"/>
    <mergeCell ref="C171:D171"/>
    <mergeCell ref="C183:D183"/>
    <mergeCell ref="C195:D195"/>
    <mergeCell ref="C207:D207"/>
    <mergeCell ref="C219:D219"/>
    <mergeCell ref="C231:D231"/>
    <mergeCell ref="C243:D243"/>
    <mergeCell ref="C255:D255"/>
    <mergeCell ref="C267:D267"/>
    <mergeCell ref="C201:D201"/>
    <mergeCell ref="C202:D202"/>
    <mergeCell ref="C213:D213"/>
    <mergeCell ref="C214:D214"/>
    <mergeCell ref="C225:D225"/>
    <mergeCell ref="C226:D226"/>
    <mergeCell ref="C237:D237"/>
    <mergeCell ref="C238:D238"/>
    <mergeCell ref="C249:D249"/>
    <mergeCell ref="C250:D250"/>
    <mergeCell ref="C261:D261"/>
    <mergeCell ref="C262:D262"/>
    <mergeCell ref="C273:D273"/>
    <mergeCell ref="C274:D274"/>
    <mergeCell ref="A2:J3"/>
    <mergeCell ref="C16:D16"/>
    <mergeCell ref="J15:J16"/>
    <mergeCell ref="E13:F13"/>
    <mergeCell ref="G10:G11"/>
    <mergeCell ref="F10:F11"/>
    <mergeCell ref="H8:I9"/>
    <mergeCell ref="H10:I11"/>
    <mergeCell ref="E14:G14"/>
    <mergeCell ref="A13:A14"/>
    <mergeCell ref="B8:B9"/>
    <mergeCell ref="B10:B11"/>
    <mergeCell ref="C8:C9"/>
    <mergeCell ref="C10:C11"/>
    <mergeCell ref="D10:D11"/>
    <mergeCell ref="D8:D9"/>
    <mergeCell ref="C15:D15"/>
    <mergeCell ref="J27:J28"/>
    <mergeCell ref="C28:D28"/>
    <mergeCell ref="C29:D29"/>
    <mergeCell ref="J29:J30"/>
    <mergeCell ref="C30:D30"/>
    <mergeCell ref="C23:D23"/>
    <mergeCell ref="J22:J23"/>
    <mergeCell ref="J19:J20"/>
    <mergeCell ref="J17:J18"/>
    <mergeCell ref="C20:D20"/>
    <mergeCell ref="C21:D21"/>
    <mergeCell ref="C22:D22"/>
    <mergeCell ref="C17:D17"/>
    <mergeCell ref="C18:D18"/>
    <mergeCell ref="C19:D19"/>
    <mergeCell ref="E25:F25"/>
    <mergeCell ref="E26:G26"/>
    <mergeCell ref="C27:D27"/>
    <mergeCell ref="J31:J32"/>
    <mergeCell ref="C32:D32"/>
    <mergeCell ref="C33:D33"/>
    <mergeCell ref="C41:D41"/>
    <mergeCell ref="J41:J42"/>
    <mergeCell ref="J43:J44"/>
    <mergeCell ref="C44:D44"/>
    <mergeCell ref="C34:D34"/>
    <mergeCell ref="J34:J35"/>
    <mergeCell ref="C35:D35"/>
    <mergeCell ref="E37:F37"/>
    <mergeCell ref="E38:G38"/>
    <mergeCell ref="C42:D42"/>
    <mergeCell ref="C43:D43"/>
    <mergeCell ref="C39:D39"/>
    <mergeCell ref="J55:J56"/>
    <mergeCell ref="C56:D56"/>
    <mergeCell ref="C54:D54"/>
    <mergeCell ref="C57:D57"/>
    <mergeCell ref="C51:D51"/>
    <mergeCell ref="C63:D63"/>
    <mergeCell ref="C75:D75"/>
    <mergeCell ref="C67:D67"/>
    <mergeCell ref="J39:J40"/>
    <mergeCell ref="C40:D40"/>
    <mergeCell ref="C153:D153"/>
    <mergeCell ref="A145:A146"/>
    <mergeCell ref="E145:F145"/>
    <mergeCell ref="E146:G146"/>
    <mergeCell ref="C139:D139"/>
    <mergeCell ref="J139:J140"/>
    <mergeCell ref="C140:D140"/>
    <mergeCell ref="C141:D141"/>
    <mergeCell ref="A73:A74"/>
    <mergeCell ref="C77:D77"/>
    <mergeCell ref="C87:D87"/>
    <mergeCell ref="C99:D99"/>
    <mergeCell ref="C111:D111"/>
    <mergeCell ref="C123:D123"/>
    <mergeCell ref="C135:D135"/>
    <mergeCell ref="C147:D147"/>
    <mergeCell ref="E74:G74"/>
    <mergeCell ref="J75:J76"/>
    <mergeCell ref="C76:D76"/>
    <mergeCell ref="A133:A134"/>
    <mergeCell ref="E133:F133"/>
    <mergeCell ref="E134:G134"/>
    <mergeCell ref="C106:D106"/>
    <mergeCell ref="C129:D129"/>
    <mergeCell ref="C58:D58"/>
    <mergeCell ref="J65:J66"/>
    <mergeCell ref="J67:J68"/>
    <mergeCell ref="J70:J71"/>
    <mergeCell ref="C71:D71"/>
    <mergeCell ref="E73:F73"/>
    <mergeCell ref="A61:A62"/>
    <mergeCell ref="J58:J59"/>
    <mergeCell ref="E62:G62"/>
    <mergeCell ref="J63:J64"/>
    <mergeCell ref="C64:D64"/>
    <mergeCell ref="C65:D65"/>
    <mergeCell ref="C68:D68"/>
    <mergeCell ref="C69:D69"/>
    <mergeCell ref="C70:D70"/>
    <mergeCell ref="J195:J196"/>
    <mergeCell ref="C196:D196"/>
    <mergeCell ref="C190:D190"/>
    <mergeCell ref="J190:J191"/>
    <mergeCell ref="C191:D191"/>
    <mergeCell ref="J147:J148"/>
    <mergeCell ref="C148:D148"/>
    <mergeCell ref="J94:J95"/>
    <mergeCell ref="C95:D95"/>
    <mergeCell ref="E97:F97"/>
    <mergeCell ref="E98:G98"/>
    <mergeCell ref="J135:J136"/>
    <mergeCell ref="C136:D136"/>
    <mergeCell ref="E122:G122"/>
    <mergeCell ref="J123:J124"/>
    <mergeCell ref="C124:D124"/>
    <mergeCell ref="C103:D103"/>
    <mergeCell ref="J103:J104"/>
    <mergeCell ref="C104:D104"/>
    <mergeCell ref="J106:J107"/>
    <mergeCell ref="C107:D107"/>
    <mergeCell ref="J137:J138"/>
    <mergeCell ref="C138:D138"/>
    <mergeCell ref="C105:D105"/>
    <mergeCell ref="A193:A194"/>
    <mergeCell ref="E193:F193"/>
    <mergeCell ref="E194:G194"/>
    <mergeCell ref="J171:J172"/>
    <mergeCell ref="C172:D172"/>
    <mergeCell ref="C173:D173"/>
    <mergeCell ref="J173:J174"/>
    <mergeCell ref="C174:D174"/>
    <mergeCell ref="C185:D185"/>
    <mergeCell ref="J185:J186"/>
    <mergeCell ref="C186:D186"/>
    <mergeCell ref="C175:D175"/>
    <mergeCell ref="J175:J176"/>
    <mergeCell ref="C176:D176"/>
    <mergeCell ref="C177:D177"/>
    <mergeCell ref="C178:D178"/>
    <mergeCell ref="J178:J179"/>
    <mergeCell ref="C179:D179"/>
    <mergeCell ref="A181:A182"/>
    <mergeCell ref="E181:F181"/>
    <mergeCell ref="E182:G182"/>
    <mergeCell ref="J183:J184"/>
    <mergeCell ref="C184:D184"/>
    <mergeCell ref="C189:D189"/>
    <mergeCell ref="A169:A170"/>
    <mergeCell ref="E169:F169"/>
    <mergeCell ref="E170:G170"/>
    <mergeCell ref="C154:D154"/>
    <mergeCell ref="J154:J155"/>
    <mergeCell ref="C155:D155"/>
    <mergeCell ref="A157:A158"/>
    <mergeCell ref="E157:F157"/>
    <mergeCell ref="E158:G158"/>
    <mergeCell ref="J159:J160"/>
    <mergeCell ref="C160:D160"/>
    <mergeCell ref="C161:D161"/>
    <mergeCell ref="J161:J162"/>
    <mergeCell ref="C162:D162"/>
    <mergeCell ref="C163:D163"/>
    <mergeCell ref="J163:J164"/>
    <mergeCell ref="C164:D164"/>
    <mergeCell ref="C165:D165"/>
    <mergeCell ref="C166:D166"/>
    <mergeCell ref="J166:J167"/>
    <mergeCell ref="C167:D167"/>
    <mergeCell ref="C159:D159"/>
    <mergeCell ref="A25:A26"/>
    <mergeCell ref="A37:A38"/>
    <mergeCell ref="A49:A50"/>
    <mergeCell ref="C59:D59"/>
    <mergeCell ref="C31:D31"/>
    <mergeCell ref="J99:J100"/>
    <mergeCell ref="C100:D100"/>
    <mergeCell ref="C101:D101"/>
    <mergeCell ref="J101:J102"/>
    <mergeCell ref="C102:D102"/>
    <mergeCell ref="J82:J83"/>
    <mergeCell ref="C83:D83"/>
    <mergeCell ref="A85:A86"/>
    <mergeCell ref="C66:D66"/>
    <mergeCell ref="A97:A98"/>
    <mergeCell ref="J87:J88"/>
    <mergeCell ref="C45:D45"/>
    <mergeCell ref="C93:D93"/>
    <mergeCell ref="C94:D94"/>
    <mergeCell ref="C81:D81"/>
    <mergeCell ref="C82:D82"/>
    <mergeCell ref="E85:F85"/>
    <mergeCell ref="E86:G86"/>
    <mergeCell ref="J77:J78"/>
    <mergeCell ref="C78:D78"/>
    <mergeCell ref="E61:F61"/>
    <mergeCell ref="J53:J54"/>
    <mergeCell ref="C79:D79"/>
    <mergeCell ref="J79:J80"/>
    <mergeCell ref="C80:D80"/>
    <mergeCell ref="J46:J47"/>
    <mergeCell ref="J127:J128"/>
    <mergeCell ref="C128:D128"/>
    <mergeCell ref="C47:D47"/>
    <mergeCell ref="E49:F49"/>
    <mergeCell ref="C88:D88"/>
    <mergeCell ref="C89:D89"/>
    <mergeCell ref="J89:J90"/>
    <mergeCell ref="C90:D90"/>
    <mergeCell ref="C91:D91"/>
    <mergeCell ref="J91:J92"/>
    <mergeCell ref="C92:D92"/>
    <mergeCell ref="E50:G50"/>
    <mergeCell ref="C46:D46"/>
    <mergeCell ref="J51:J52"/>
    <mergeCell ref="C52:D52"/>
    <mergeCell ref="C53:D53"/>
    <mergeCell ref="C55:D55"/>
    <mergeCell ref="J202:J203"/>
    <mergeCell ref="C203:D203"/>
    <mergeCell ref="C142:D142"/>
    <mergeCell ref="J142:J143"/>
    <mergeCell ref="C143:D143"/>
    <mergeCell ref="J130:J131"/>
    <mergeCell ref="C131:D131"/>
    <mergeCell ref="C137:D137"/>
    <mergeCell ref="C130:D130"/>
    <mergeCell ref="C149:D149"/>
    <mergeCell ref="J149:J150"/>
    <mergeCell ref="C150:D150"/>
    <mergeCell ref="C151:D151"/>
    <mergeCell ref="J151:J152"/>
    <mergeCell ref="C152:D152"/>
    <mergeCell ref="C199:D199"/>
    <mergeCell ref="J199:J200"/>
    <mergeCell ref="C200:D200"/>
    <mergeCell ref="C187:D187"/>
    <mergeCell ref="J187:J188"/>
    <mergeCell ref="C188:D188"/>
    <mergeCell ref="C197:D197"/>
    <mergeCell ref="J197:J198"/>
    <mergeCell ref="C198:D198"/>
    <mergeCell ref="A205:A206"/>
    <mergeCell ref="E205:F205"/>
    <mergeCell ref="E206:G206"/>
    <mergeCell ref="A109:A110"/>
    <mergeCell ref="E109:F109"/>
    <mergeCell ref="E110:G110"/>
    <mergeCell ref="J111:J112"/>
    <mergeCell ref="C112:D112"/>
    <mergeCell ref="C113:D113"/>
    <mergeCell ref="J113:J114"/>
    <mergeCell ref="C114:D114"/>
    <mergeCell ref="C115:D115"/>
    <mergeCell ref="J115:J116"/>
    <mergeCell ref="C116:D116"/>
    <mergeCell ref="C117:D117"/>
    <mergeCell ref="C118:D118"/>
    <mergeCell ref="J118:J119"/>
    <mergeCell ref="C119:D119"/>
    <mergeCell ref="A121:A122"/>
    <mergeCell ref="E121:F121"/>
    <mergeCell ref="C125:D125"/>
    <mergeCell ref="J125:J126"/>
    <mergeCell ref="C126:D126"/>
    <mergeCell ref="C127:D127"/>
    <mergeCell ref="J214:J215"/>
    <mergeCell ref="C215:D215"/>
    <mergeCell ref="A217:A218"/>
    <mergeCell ref="E217:F217"/>
    <mergeCell ref="E218:G218"/>
    <mergeCell ref="J207:J208"/>
    <mergeCell ref="C208:D208"/>
    <mergeCell ref="C209:D209"/>
    <mergeCell ref="J209:J210"/>
    <mergeCell ref="C210:D210"/>
    <mergeCell ref="C211:D211"/>
    <mergeCell ref="J211:J212"/>
    <mergeCell ref="C212:D212"/>
    <mergeCell ref="J226:J227"/>
    <mergeCell ref="C227:D227"/>
    <mergeCell ref="A229:A230"/>
    <mergeCell ref="E229:F229"/>
    <mergeCell ref="E230:G230"/>
    <mergeCell ref="J219:J220"/>
    <mergeCell ref="C220:D220"/>
    <mergeCell ref="C221:D221"/>
    <mergeCell ref="J221:J222"/>
    <mergeCell ref="C222:D222"/>
    <mergeCell ref="C223:D223"/>
    <mergeCell ref="J223:J224"/>
    <mergeCell ref="C224:D224"/>
    <mergeCell ref="J238:J239"/>
    <mergeCell ref="C239:D239"/>
    <mergeCell ref="A241:A242"/>
    <mergeCell ref="E241:F241"/>
    <mergeCell ref="E242:G242"/>
    <mergeCell ref="J231:J232"/>
    <mergeCell ref="C232:D232"/>
    <mergeCell ref="C233:D233"/>
    <mergeCell ref="J233:J234"/>
    <mergeCell ref="C234:D234"/>
    <mergeCell ref="C235:D235"/>
    <mergeCell ref="J235:J236"/>
    <mergeCell ref="C236:D236"/>
    <mergeCell ref="J250:J251"/>
    <mergeCell ref="C251:D251"/>
    <mergeCell ref="A253:A254"/>
    <mergeCell ref="E253:F253"/>
    <mergeCell ref="E254:G254"/>
    <mergeCell ref="J243:J244"/>
    <mergeCell ref="C244:D244"/>
    <mergeCell ref="C245:D245"/>
    <mergeCell ref="J245:J246"/>
    <mergeCell ref="C246:D246"/>
    <mergeCell ref="C247:D247"/>
    <mergeCell ref="J247:J248"/>
    <mergeCell ref="C248:D248"/>
    <mergeCell ref="J262:J263"/>
    <mergeCell ref="C263:D263"/>
    <mergeCell ref="A265:A266"/>
    <mergeCell ref="E265:F265"/>
    <mergeCell ref="E266:G266"/>
    <mergeCell ref="J255:J256"/>
    <mergeCell ref="C256:D256"/>
    <mergeCell ref="C257:D257"/>
    <mergeCell ref="J257:J258"/>
    <mergeCell ref="C258:D258"/>
    <mergeCell ref="C259:D259"/>
    <mergeCell ref="J259:J260"/>
    <mergeCell ref="C260:D260"/>
    <mergeCell ref="J274:J275"/>
    <mergeCell ref="C275:D275"/>
    <mergeCell ref="A277:A278"/>
    <mergeCell ref="E277:F277"/>
    <mergeCell ref="E278:G278"/>
    <mergeCell ref="J267:J268"/>
    <mergeCell ref="C268:D268"/>
    <mergeCell ref="C269:D269"/>
    <mergeCell ref="J269:J270"/>
    <mergeCell ref="C270:D270"/>
    <mergeCell ref="C271:D271"/>
    <mergeCell ref="J271:J272"/>
    <mergeCell ref="C272:D272"/>
    <mergeCell ref="C285:D285"/>
    <mergeCell ref="C286:D286"/>
    <mergeCell ref="J286:J287"/>
    <mergeCell ref="C287:D287"/>
    <mergeCell ref="A289:A290"/>
    <mergeCell ref="E289:F289"/>
    <mergeCell ref="E290:G290"/>
    <mergeCell ref="J279:J280"/>
    <mergeCell ref="C280:D280"/>
    <mergeCell ref="C281:D281"/>
    <mergeCell ref="J281:J282"/>
    <mergeCell ref="C282:D282"/>
    <mergeCell ref="C283:D283"/>
    <mergeCell ref="J283:J284"/>
    <mergeCell ref="C284:D284"/>
    <mergeCell ref="C279:D279"/>
    <mergeCell ref="C297:D297"/>
    <mergeCell ref="C298:D298"/>
    <mergeCell ref="J298:J299"/>
    <mergeCell ref="C299:D299"/>
    <mergeCell ref="A301:A302"/>
    <mergeCell ref="E301:F301"/>
    <mergeCell ref="E302:G302"/>
    <mergeCell ref="J291:J292"/>
    <mergeCell ref="C292:D292"/>
    <mergeCell ref="C293:D293"/>
    <mergeCell ref="J293:J294"/>
    <mergeCell ref="C294:D294"/>
    <mergeCell ref="C295:D295"/>
    <mergeCell ref="J295:J296"/>
    <mergeCell ref="C296:D296"/>
    <mergeCell ref="C291:D291"/>
    <mergeCell ref="C309:D309"/>
    <mergeCell ref="C310:D310"/>
    <mergeCell ref="J310:J311"/>
    <mergeCell ref="C311:D311"/>
    <mergeCell ref="A313:A314"/>
    <mergeCell ref="E313:F313"/>
    <mergeCell ref="E314:G314"/>
    <mergeCell ref="J303:J304"/>
    <mergeCell ref="C304:D304"/>
    <mergeCell ref="C305:D305"/>
    <mergeCell ref="J305:J306"/>
    <mergeCell ref="C306:D306"/>
    <mergeCell ref="C307:D307"/>
    <mergeCell ref="J307:J308"/>
    <mergeCell ref="C308:D308"/>
    <mergeCell ref="C303:D303"/>
    <mergeCell ref="C321:D321"/>
    <mergeCell ref="C322:D322"/>
    <mergeCell ref="J322:J323"/>
    <mergeCell ref="C323:D323"/>
    <mergeCell ref="A325:A326"/>
    <mergeCell ref="E325:F325"/>
    <mergeCell ref="E326:G326"/>
    <mergeCell ref="J315:J316"/>
    <mergeCell ref="C316:D316"/>
    <mergeCell ref="C317:D317"/>
    <mergeCell ref="J317:J318"/>
    <mergeCell ref="C318:D318"/>
    <mergeCell ref="C319:D319"/>
    <mergeCell ref="J319:J320"/>
    <mergeCell ref="C320:D320"/>
    <mergeCell ref="C315:D315"/>
    <mergeCell ref="C333:D333"/>
    <mergeCell ref="C334:D334"/>
    <mergeCell ref="J334:J335"/>
    <mergeCell ref="C335:D335"/>
    <mergeCell ref="A337:A338"/>
    <mergeCell ref="E337:F337"/>
    <mergeCell ref="E338:G338"/>
    <mergeCell ref="J327:J328"/>
    <mergeCell ref="C328:D328"/>
    <mergeCell ref="C329:D329"/>
    <mergeCell ref="J329:J330"/>
    <mergeCell ref="C330:D330"/>
    <mergeCell ref="C331:D331"/>
    <mergeCell ref="J331:J332"/>
    <mergeCell ref="C332:D332"/>
    <mergeCell ref="C327:D327"/>
    <mergeCell ref="C345:D345"/>
    <mergeCell ref="C346:D346"/>
    <mergeCell ref="J346:J347"/>
    <mergeCell ref="C347:D347"/>
    <mergeCell ref="A349:A350"/>
    <mergeCell ref="E349:F349"/>
    <mergeCell ref="E350:G350"/>
    <mergeCell ref="J339:J340"/>
    <mergeCell ref="C340:D340"/>
    <mergeCell ref="C341:D341"/>
    <mergeCell ref="J341:J342"/>
    <mergeCell ref="C342:D342"/>
    <mergeCell ref="C343:D343"/>
    <mergeCell ref="J343:J344"/>
    <mergeCell ref="C344:D344"/>
    <mergeCell ref="C339:D339"/>
    <mergeCell ref="C357:D357"/>
    <mergeCell ref="C358:D358"/>
    <mergeCell ref="J358:J359"/>
    <mergeCell ref="C359:D359"/>
    <mergeCell ref="A361:A362"/>
    <mergeCell ref="E361:F361"/>
    <mergeCell ref="E362:G362"/>
    <mergeCell ref="J351:J352"/>
    <mergeCell ref="C352:D352"/>
    <mergeCell ref="C353:D353"/>
    <mergeCell ref="J353:J354"/>
    <mergeCell ref="C354:D354"/>
    <mergeCell ref="C355:D355"/>
    <mergeCell ref="J355:J356"/>
    <mergeCell ref="C356:D356"/>
    <mergeCell ref="C351:D351"/>
    <mergeCell ref="C369:D369"/>
    <mergeCell ref="C370:D370"/>
    <mergeCell ref="J370:J371"/>
    <mergeCell ref="C371:D371"/>
    <mergeCell ref="A373:A374"/>
    <mergeCell ref="E373:F373"/>
    <mergeCell ref="E374:G374"/>
    <mergeCell ref="J363:J364"/>
    <mergeCell ref="C364:D364"/>
    <mergeCell ref="C365:D365"/>
    <mergeCell ref="J365:J366"/>
    <mergeCell ref="C366:D366"/>
    <mergeCell ref="C367:D367"/>
    <mergeCell ref="J367:J368"/>
    <mergeCell ref="C368:D368"/>
    <mergeCell ref="C363:D363"/>
    <mergeCell ref="C381:D381"/>
    <mergeCell ref="C382:D382"/>
    <mergeCell ref="J382:J383"/>
    <mergeCell ref="C383:D383"/>
    <mergeCell ref="A385:A386"/>
    <mergeCell ref="E385:F385"/>
    <mergeCell ref="E386:G386"/>
    <mergeCell ref="J375:J376"/>
    <mergeCell ref="C376:D376"/>
    <mergeCell ref="C377:D377"/>
    <mergeCell ref="J377:J378"/>
    <mergeCell ref="C378:D378"/>
    <mergeCell ref="C379:D379"/>
    <mergeCell ref="J379:J380"/>
    <mergeCell ref="C380:D380"/>
    <mergeCell ref="C375:D375"/>
    <mergeCell ref="C393:D393"/>
    <mergeCell ref="C394:D394"/>
    <mergeCell ref="J394:J395"/>
    <mergeCell ref="C395:D395"/>
    <mergeCell ref="A397:A398"/>
    <mergeCell ref="E397:F397"/>
    <mergeCell ref="E398:G398"/>
    <mergeCell ref="J387:J388"/>
    <mergeCell ref="C388:D388"/>
    <mergeCell ref="C389:D389"/>
    <mergeCell ref="J389:J390"/>
    <mergeCell ref="C390:D390"/>
    <mergeCell ref="C391:D391"/>
    <mergeCell ref="J391:J392"/>
    <mergeCell ref="C392:D392"/>
    <mergeCell ref="C387:D387"/>
    <mergeCell ref="C405:D405"/>
    <mergeCell ref="C406:D406"/>
    <mergeCell ref="J406:J407"/>
    <mergeCell ref="C407:D407"/>
    <mergeCell ref="A409:A410"/>
    <mergeCell ref="E409:F409"/>
    <mergeCell ref="E410:G410"/>
    <mergeCell ref="J399:J400"/>
    <mergeCell ref="C400:D400"/>
    <mergeCell ref="C401:D401"/>
    <mergeCell ref="J401:J402"/>
    <mergeCell ref="C402:D402"/>
    <mergeCell ref="C403:D403"/>
    <mergeCell ref="J403:J404"/>
    <mergeCell ref="C404:D404"/>
    <mergeCell ref="C399:D399"/>
    <mergeCell ref="C417:D417"/>
    <mergeCell ref="C418:D418"/>
    <mergeCell ref="J418:J419"/>
    <mergeCell ref="C419:D419"/>
    <mergeCell ref="A421:A422"/>
    <mergeCell ref="E421:F421"/>
    <mergeCell ref="E422:G422"/>
    <mergeCell ref="J411:J412"/>
    <mergeCell ref="C412:D412"/>
    <mergeCell ref="C413:D413"/>
    <mergeCell ref="J413:J414"/>
    <mergeCell ref="C414:D414"/>
    <mergeCell ref="C415:D415"/>
    <mergeCell ref="J415:J416"/>
    <mergeCell ref="C416:D416"/>
    <mergeCell ref="C411:D411"/>
    <mergeCell ref="C429:D429"/>
    <mergeCell ref="C430:D430"/>
    <mergeCell ref="J430:J431"/>
    <mergeCell ref="C431:D431"/>
    <mergeCell ref="A433:A434"/>
    <mergeCell ref="E433:F433"/>
    <mergeCell ref="E434:G434"/>
    <mergeCell ref="J423:J424"/>
    <mergeCell ref="C424:D424"/>
    <mergeCell ref="C425:D425"/>
    <mergeCell ref="J425:J426"/>
    <mergeCell ref="C426:D426"/>
    <mergeCell ref="C427:D427"/>
    <mergeCell ref="J427:J428"/>
    <mergeCell ref="C428:D428"/>
    <mergeCell ref="C423:D423"/>
    <mergeCell ref="C441:D441"/>
    <mergeCell ref="C442:D442"/>
    <mergeCell ref="J442:J443"/>
    <mergeCell ref="C443:D443"/>
    <mergeCell ref="A445:A446"/>
    <mergeCell ref="E445:F445"/>
    <mergeCell ref="E446:G446"/>
    <mergeCell ref="J435:J436"/>
    <mergeCell ref="C436:D436"/>
    <mergeCell ref="C437:D437"/>
    <mergeCell ref="J437:J438"/>
    <mergeCell ref="C438:D438"/>
    <mergeCell ref="C439:D439"/>
    <mergeCell ref="J439:J440"/>
    <mergeCell ref="C440:D440"/>
    <mergeCell ref="C435:D435"/>
    <mergeCell ref="C453:D453"/>
    <mergeCell ref="C454:D454"/>
    <mergeCell ref="J454:J455"/>
    <mergeCell ref="C455:D455"/>
    <mergeCell ref="A457:A458"/>
    <mergeCell ref="E457:F457"/>
    <mergeCell ref="E458:G458"/>
    <mergeCell ref="J447:J448"/>
    <mergeCell ref="C448:D448"/>
    <mergeCell ref="C449:D449"/>
    <mergeCell ref="J449:J450"/>
    <mergeCell ref="C450:D450"/>
    <mergeCell ref="C451:D451"/>
    <mergeCell ref="J451:J452"/>
    <mergeCell ref="C452:D452"/>
    <mergeCell ref="C447:D447"/>
    <mergeCell ref="C465:D465"/>
    <mergeCell ref="C466:D466"/>
    <mergeCell ref="J466:J467"/>
    <mergeCell ref="C467:D467"/>
    <mergeCell ref="A469:A470"/>
    <mergeCell ref="E469:F469"/>
    <mergeCell ref="E470:G470"/>
    <mergeCell ref="J459:J460"/>
    <mergeCell ref="C460:D460"/>
    <mergeCell ref="C461:D461"/>
    <mergeCell ref="J461:J462"/>
    <mergeCell ref="C462:D462"/>
    <mergeCell ref="C463:D463"/>
    <mergeCell ref="J463:J464"/>
    <mergeCell ref="C464:D464"/>
    <mergeCell ref="C459:D459"/>
    <mergeCell ref="C477:D477"/>
    <mergeCell ref="C478:D478"/>
    <mergeCell ref="J478:J479"/>
    <mergeCell ref="C479:D479"/>
    <mergeCell ref="A481:A482"/>
    <mergeCell ref="E481:F481"/>
    <mergeCell ref="E482:G482"/>
    <mergeCell ref="J471:J472"/>
    <mergeCell ref="C472:D472"/>
    <mergeCell ref="C473:D473"/>
    <mergeCell ref="J473:J474"/>
    <mergeCell ref="C474:D474"/>
    <mergeCell ref="C475:D475"/>
    <mergeCell ref="J475:J476"/>
    <mergeCell ref="C476:D476"/>
    <mergeCell ref="C471:D471"/>
    <mergeCell ref="C489:D489"/>
    <mergeCell ref="C490:D490"/>
    <mergeCell ref="J490:J491"/>
    <mergeCell ref="C491:D491"/>
    <mergeCell ref="A493:A494"/>
    <mergeCell ref="E493:F493"/>
    <mergeCell ref="E494:G494"/>
    <mergeCell ref="J483:J484"/>
    <mergeCell ref="C484:D484"/>
    <mergeCell ref="C485:D485"/>
    <mergeCell ref="J485:J486"/>
    <mergeCell ref="C486:D486"/>
    <mergeCell ref="C487:D487"/>
    <mergeCell ref="J487:J488"/>
    <mergeCell ref="C488:D488"/>
    <mergeCell ref="C483:D483"/>
    <mergeCell ref="C501:D501"/>
    <mergeCell ref="C502:D502"/>
    <mergeCell ref="J502:J503"/>
    <mergeCell ref="C503:D503"/>
    <mergeCell ref="A505:A506"/>
    <mergeCell ref="E505:F505"/>
    <mergeCell ref="E506:G506"/>
    <mergeCell ref="J495:J496"/>
    <mergeCell ref="C496:D496"/>
    <mergeCell ref="C497:D497"/>
    <mergeCell ref="J497:J498"/>
    <mergeCell ref="C498:D498"/>
    <mergeCell ref="C499:D499"/>
    <mergeCell ref="J499:J500"/>
    <mergeCell ref="C500:D500"/>
    <mergeCell ref="C495:D495"/>
    <mergeCell ref="C513:D513"/>
    <mergeCell ref="C514:D514"/>
    <mergeCell ref="J514:J515"/>
    <mergeCell ref="C515:D515"/>
    <mergeCell ref="A517:A518"/>
    <mergeCell ref="E517:F517"/>
    <mergeCell ref="E518:G518"/>
    <mergeCell ref="J507:J508"/>
    <mergeCell ref="C508:D508"/>
    <mergeCell ref="C509:D509"/>
    <mergeCell ref="J509:J510"/>
    <mergeCell ref="C510:D510"/>
    <mergeCell ref="C511:D511"/>
    <mergeCell ref="J511:J512"/>
    <mergeCell ref="C512:D512"/>
    <mergeCell ref="C507:D507"/>
    <mergeCell ref="C525:D525"/>
    <mergeCell ref="C526:D526"/>
    <mergeCell ref="J526:J527"/>
    <mergeCell ref="C527:D527"/>
    <mergeCell ref="A529:A530"/>
    <mergeCell ref="E529:F529"/>
    <mergeCell ref="E530:G530"/>
    <mergeCell ref="J519:J520"/>
    <mergeCell ref="C520:D520"/>
    <mergeCell ref="C521:D521"/>
    <mergeCell ref="J521:J522"/>
    <mergeCell ref="C522:D522"/>
    <mergeCell ref="C523:D523"/>
    <mergeCell ref="J523:J524"/>
    <mergeCell ref="C524:D524"/>
    <mergeCell ref="C519:D519"/>
    <mergeCell ref="C537:D537"/>
    <mergeCell ref="C538:D538"/>
    <mergeCell ref="J538:J539"/>
    <mergeCell ref="C539:D539"/>
    <mergeCell ref="A541:A542"/>
    <mergeCell ref="E541:F541"/>
    <mergeCell ref="E542:G542"/>
    <mergeCell ref="J531:J532"/>
    <mergeCell ref="C532:D532"/>
    <mergeCell ref="C533:D533"/>
    <mergeCell ref="J533:J534"/>
    <mergeCell ref="C534:D534"/>
    <mergeCell ref="C535:D535"/>
    <mergeCell ref="J535:J536"/>
    <mergeCell ref="C536:D536"/>
    <mergeCell ref="C531:D531"/>
    <mergeCell ref="C549:D549"/>
    <mergeCell ref="C550:D550"/>
    <mergeCell ref="J550:J551"/>
    <mergeCell ref="C551:D551"/>
    <mergeCell ref="A553:A554"/>
    <mergeCell ref="E553:F553"/>
    <mergeCell ref="E554:G554"/>
    <mergeCell ref="J543:J544"/>
    <mergeCell ref="C544:D544"/>
    <mergeCell ref="C545:D545"/>
    <mergeCell ref="J545:J546"/>
    <mergeCell ref="C546:D546"/>
    <mergeCell ref="C547:D547"/>
    <mergeCell ref="J547:J548"/>
    <mergeCell ref="C548:D548"/>
    <mergeCell ref="C543:D543"/>
    <mergeCell ref="C561:D561"/>
    <mergeCell ref="C562:D562"/>
    <mergeCell ref="J562:J563"/>
    <mergeCell ref="C563:D563"/>
    <mergeCell ref="A565:A566"/>
    <mergeCell ref="E565:F565"/>
    <mergeCell ref="E566:G566"/>
    <mergeCell ref="J555:J556"/>
    <mergeCell ref="C556:D556"/>
    <mergeCell ref="C557:D557"/>
    <mergeCell ref="J557:J558"/>
    <mergeCell ref="C558:D558"/>
    <mergeCell ref="C559:D559"/>
    <mergeCell ref="J559:J560"/>
    <mergeCell ref="C560:D560"/>
    <mergeCell ref="C555:D555"/>
    <mergeCell ref="C573:D573"/>
    <mergeCell ref="C574:D574"/>
    <mergeCell ref="J574:J575"/>
    <mergeCell ref="C575:D575"/>
    <mergeCell ref="A577:A578"/>
    <mergeCell ref="E577:F577"/>
    <mergeCell ref="E578:G578"/>
    <mergeCell ref="J567:J568"/>
    <mergeCell ref="C568:D568"/>
    <mergeCell ref="C569:D569"/>
    <mergeCell ref="J569:J570"/>
    <mergeCell ref="C570:D570"/>
    <mergeCell ref="C571:D571"/>
    <mergeCell ref="J571:J572"/>
    <mergeCell ref="C572:D572"/>
    <mergeCell ref="C567:D567"/>
    <mergeCell ref="C585:D585"/>
    <mergeCell ref="C586:D586"/>
    <mergeCell ref="J586:J587"/>
    <mergeCell ref="C587:D587"/>
    <mergeCell ref="A589:A590"/>
    <mergeCell ref="E589:F589"/>
    <mergeCell ref="E590:G590"/>
    <mergeCell ref="J579:J580"/>
    <mergeCell ref="C580:D580"/>
    <mergeCell ref="C581:D581"/>
    <mergeCell ref="J581:J582"/>
    <mergeCell ref="C582:D582"/>
    <mergeCell ref="C583:D583"/>
    <mergeCell ref="J583:J584"/>
    <mergeCell ref="C584:D584"/>
    <mergeCell ref="C579:D579"/>
    <mergeCell ref="C597:D597"/>
    <mergeCell ref="C598:D598"/>
    <mergeCell ref="J598:J599"/>
    <mergeCell ref="C599:D599"/>
    <mergeCell ref="A601:A602"/>
    <mergeCell ref="E601:F601"/>
    <mergeCell ref="E602:G602"/>
    <mergeCell ref="J591:J592"/>
    <mergeCell ref="C592:D592"/>
    <mergeCell ref="C593:D593"/>
    <mergeCell ref="J593:J594"/>
    <mergeCell ref="C594:D594"/>
    <mergeCell ref="C595:D595"/>
    <mergeCell ref="J595:J596"/>
    <mergeCell ref="C596:D596"/>
    <mergeCell ref="C591:D591"/>
    <mergeCell ref="C609:D609"/>
    <mergeCell ref="C610:D610"/>
    <mergeCell ref="J610:J611"/>
    <mergeCell ref="C611:D611"/>
    <mergeCell ref="A613:A614"/>
    <mergeCell ref="E613:F613"/>
    <mergeCell ref="E614:G614"/>
    <mergeCell ref="J603:J604"/>
    <mergeCell ref="C604:D604"/>
    <mergeCell ref="C605:D605"/>
    <mergeCell ref="J605:J606"/>
    <mergeCell ref="C606:D606"/>
    <mergeCell ref="C607:D607"/>
    <mergeCell ref="J607:J608"/>
    <mergeCell ref="C608:D608"/>
    <mergeCell ref="C603:D603"/>
    <mergeCell ref="J615:J616"/>
    <mergeCell ref="C616:D616"/>
    <mergeCell ref="C617:D617"/>
    <mergeCell ref="J617:J618"/>
    <mergeCell ref="C618:D618"/>
    <mergeCell ref="C619:D619"/>
    <mergeCell ref="J619:J620"/>
    <mergeCell ref="C620:D620"/>
    <mergeCell ref="C615:D615"/>
    <mergeCell ref="C623:D623"/>
    <mergeCell ref="A637:A638"/>
    <mergeCell ref="E637:F637"/>
    <mergeCell ref="E638:G638"/>
    <mergeCell ref="J627:J628"/>
    <mergeCell ref="C628:D628"/>
    <mergeCell ref="C629:D629"/>
    <mergeCell ref="J629:J630"/>
    <mergeCell ref="C630:D630"/>
    <mergeCell ref="C631:D631"/>
    <mergeCell ref="J631:J632"/>
    <mergeCell ref="C632:D632"/>
    <mergeCell ref="C627:D627"/>
    <mergeCell ref="A625:A626"/>
    <mergeCell ref="E625:F625"/>
    <mergeCell ref="E626:G626"/>
    <mergeCell ref="H1:J1"/>
    <mergeCell ref="C645:D645"/>
    <mergeCell ref="C646:D646"/>
    <mergeCell ref="J646:J647"/>
    <mergeCell ref="C647:D647"/>
    <mergeCell ref="B5:B6"/>
    <mergeCell ref="C5:I6"/>
    <mergeCell ref="F8:F9"/>
    <mergeCell ref="G8:G9"/>
    <mergeCell ref="J639:J640"/>
    <mergeCell ref="C640:D640"/>
    <mergeCell ref="C641:D641"/>
    <mergeCell ref="J641:J642"/>
    <mergeCell ref="C642:D642"/>
    <mergeCell ref="C643:D643"/>
    <mergeCell ref="J643:J644"/>
    <mergeCell ref="C644:D644"/>
    <mergeCell ref="C633:D633"/>
    <mergeCell ref="C634:D634"/>
    <mergeCell ref="J634:J635"/>
    <mergeCell ref="C635:D635"/>
    <mergeCell ref="C621:D621"/>
    <mergeCell ref="C622:D622"/>
    <mergeCell ref="J622:J623"/>
  </mergeCells>
  <phoneticPr fontId="1"/>
  <pageMargins left="0.59055118110236227" right="0.59055118110236227" top="0.39370078740157483" bottom="0.39370078740157483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7"/>
  <sheetViews>
    <sheetView tabSelected="1" workbookViewId="0">
      <pane ySplit="2" topLeftCell="A3" activePane="bottomLeft" state="frozen"/>
      <selection pane="bottomLeft" activeCell="B28" sqref="B28"/>
    </sheetView>
  </sheetViews>
  <sheetFormatPr defaultRowHeight="13.5"/>
  <cols>
    <col min="1" max="1" width="9" style="28"/>
    <col min="2" max="2" width="32.125" style="28" bestFit="1" customWidth="1"/>
    <col min="3" max="3" width="9" style="28"/>
    <col min="4" max="16384" width="9" style="1"/>
  </cols>
  <sheetData>
    <row r="1" spans="1:4">
      <c r="A1" s="24" t="s">
        <v>134</v>
      </c>
      <c r="B1" s="24"/>
      <c r="C1" s="24"/>
    </row>
    <row r="2" spans="1:4" ht="23.25" thickBot="1">
      <c r="A2" s="3" t="s">
        <v>47</v>
      </c>
      <c r="B2" s="2" t="s">
        <v>45</v>
      </c>
      <c r="C2" s="2" t="s">
        <v>46</v>
      </c>
    </row>
    <row r="3" spans="1:4" ht="14.25" thickTop="1">
      <c r="A3" s="117">
        <v>1151111</v>
      </c>
      <c r="B3" s="4" t="s">
        <v>16</v>
      </c>
      <c r="C3" s="62">
        <v>1500</v>
      </c>
      <c r="D3" s="121" t="s">
        <v>137</v>
      </c>
    </row>
    <row r="4" spans="1:4">
      <c r="A4" s="118">
        <v>1151112</v>
      </c>
      <c r="B4" s="5" t="s">
        <v>17</v>
      </c>
      <c r="C4" s="63">
        <v>2400</v>
      </c>
      <c r="D4" s="121" t="s">
        <v>137</v>
      </c>
    </row>
    <row r="5" spans="1:4">
      <c r="A5" s="118">
        <v>1151113</v>
      </c>
      <c r="B5" s="5" t="s">
        <v>18</v>
      </c>
      <c r="C5" s="63">
        <v>3400</v>
      </c>
      <c r="D5" s="121" t="s">
        <v>136</v>
      </c>
    </row>
    <row r="6" spans="1:4">
      <c r="A6" s="118">
        <v>1151114</v>
      </c>
      <c r="B6" s="5" t="s">
        <v>19</v>
      </c>
      <c r="C6" s="63">
        <v>4400</v>
      </c>
      <c r="D6" s="121" t="s">
        <v>136</v>
      </c>
    </row>
    <row r="7" spans="1:4">
      <c r="A7" s="118">
        <v>1151115</v>
      </c>
      <c r="B7" s="5" t="s">
        <v>20</v>
      </c>
      <c r="C7" s="63">
        <v>5400</v>
      </c>
      <c r="D7" s="121" t="s">
        <v>136</v>
      </c>
    </row>
    <row r="8" spans="1:4">
      <c r="A8" s="118">
        <v>1151116</v>
      </c>
      <c r="B8" s="5" t="s">
        <v>21</v>
      </c>
      <c r="C8" s="63">
        <v>6400</v>
      </c>
      <c r="D8" s="121" t="s">
        <v>136</v>
      </c>
    </row>
    <row r="9" spans="1:4">
      <c r="A9" s="118">
        <v>1151117</v>
      </c>
      <c r="B9" s="5" t="s">
        <v>22</v>
      </c>
      <c r="C9" s="63">
        <v>7400</v>
      </c>
      <c r="D9" s="121" t="s">
        <v>136</v>
      </c>
    </row>
    <row r="10" spans="1:4">
      <c r="A10" s="118">
        <v>1151118</v>
      </c>
      <c r="B10" s="5" t="s">
        <v>23</v>
      </c>
      <c r="C10" s="63">
        <v>8400</v>
      </c>
      <c r="D10" s="121" t="s">
        <v>136</v>
      </c>
    </row>
    <row r="11" spans="1:4">
      <c r="A11" s="118">
        <v>1151119</v>
      </c>
      <c r="B11" s="5" t="s">
        <v>24</v>
      </c>
      <c r="C11" s="63">
        <v>9300</v>
      </c>
      <c r="D11" s="121" t="s">
        <v>136</v>
      </c>
    </row>
    <row r="12" spans="1:4">
      <c r="A12" s="118">
        <v>1151120</v>
      </c>
      <c r="B12" s="5" t="s">
        <v>25</v>
      </c>
      <c r="C12" s="63">
        <v>10200</v>
      </c>
      <c r="D12" s="121" t="s">
        <v>136</v>
      </c>
    </row>
    <row r="13" spans="1:4">
      <c r="A13" s="118">
        <v>1151121</v>
      </c>
      <c r="B13" s="5" t="s">
        <v>26</v>
      </c>
      <c r="C13" s="63">
        <v>11100</v>
      </c>
      <c r="D13" s="121" t="s">
        <v>136</v>
      </c>
    </row>
    <row r="14" spans="1:4">
      <c r="A14" s="118">
        <v>1151122</v>
      </c>
      <c r="B14" s="5" t="s">
        <v>27</v>
      </c>
      <c r="C14" s="63">
        <v>12000</v>
      </c>
      <c r="D14" s="121" t="s">
        <v>136</v>
      </c>
    </row>
    <row r="15" spans="1:4">
      <c r="A15" s="118">
        <v>1151123</v>
      </c>
      <c r="B15" s="5" t="s">
        <v>28</v>
      </c>
      <c r="C15" s="63">
        <v>12800</v>
      </c>
      <c r="D15" s="121" t="s">
        <v>136</v>
      </c>
    </row>
    <row r="16" spans="1:4">
      <c r="A16" s="118">
        <v>1151124</v>
      </c>
      <c r="B16" s="5" t="s">
        <v>29</v>
      </c>
      <c r="C16" s="63">
        <v>13600</v>
      </c>
      <c r="D16" s="121" t="s">
        <v>136</v>
      </c>
    </row>
    <row r="17" spans="1:4">
      <c r="A17" s="118">
        <v>1151125</v>
      </c>
      <c r="B17" s="5" t="s">
        <v>30</v>
      </c>
      <c r="C17" s="63">
        <v>14400</v>
      </c>
      <c r="D17" s="121" t="s">
        <v>136</v>
      </c>
    </row>
    <row r="18" spans="1:4">
      <c r="A18" s="118">
        <v>1151126</v>
      </c>
      <c r="B18" s="5" t="s">
        <v>31</v>
      </c>
      <c r="C18" s="63">
        <v>15200</v>
      </c>
      <c r="D18" s="121" t="s">
        <v>136</v>
      </c>
    </row>
    <row r="19" spans="1:4">
      <c r="A19" s="118">
        <v>1151127</v>
      </c>
      <c r="B19" s="5" t="s">
        <v>32</v>
      </c>
      <c r="C19" s="63">
        <v>16000</v>
      </c>
      <c r="D19" s="121" t="s">
        <v>136</v>
      </c>
    </row>
    <row r="20" spans="1:4">
      <c r="A20" s="118">
        <v>1151128</v>
      </c>
      <c r="B20" s="5" t="s">
        <v>33</v>
      </c>
      <c r="C20" s="63">
        <v>16800</v>
      </c>
      <c r="D20" s="121" t="s">
        <v>136</v>
      </c>
    </row>
    <row r="21" spans="1:4">
      <c r="A21" s="118">
        <v>1151129</v>
      </c>
      <c r="B21" s="5" t="s">
        <v>34</v>
      </c>
      <c r="C21" s="63">
        <v>17600</v>
      </c>
      <c r="D21" s="121" t="s">
        <v>136</v>
      </c>
    </row>
    <row r="22" spans="1:4">
      <c r="A22" s="118">
        <v>1151130</v>
      </c>
      <c r="B22" s="5" t="s">
        <v>35</v>
      </c>
      <c r="C22" s="63">
        <v>18400</v>
      </c>
      <c r="D22" s="121" t="s">
        <v>136</v>
      </c>
    </row>
    <row r="23" spans="1:4">
      <c r="A23" s="118">
        <v>1151131</v>
      </c>
      <c r="B23" s="5" t="s">
        <v>36</v>
      </c>
      <c r="C23" s="63">
        <v>19200</v>
      </c>
      <c r="D23" s="121" t="s">
        <v>136</v>
      </c>
    </row>
    <row r="24" spans="1:4">
      <c r="A24" s="118">
        <v>1151132</v>
      </c>
      <c r="B24" s="5" t="s">
        <v>37</v>
      </c>
      <c r="C24" s="63">
        <v>20000</v>
      </c>
      <c r="D24" s="121" t="s">
        <v>136</v>
      </c>
    </row>
    <row r="25" spans="1:4">
      <c r="A25" s="118">
        <v>1151133</v>
      </c>
      <c r="B25" s="5" t="s">
        <v>38</v>
      </c>
      <c r="C25" s="63">
        <v>20800</v>
      </c>
      <c r="D25" s="121" t="s">
        <v>136</v>
      </c>
    </row>
    <row r="26" spans="1:4">
      <c r="A26" s="118">
        <v>1151134</v>
      </c>
      <c r="B26" s="5" t="s">
        <v>39</v>
      </c>
      <c r="C26" s="63">
        <v>21600</v>
      </c>
      <c r="D26" s="121" t="s">
        <v>136</v>
      </c>
    </row>
    <row r="27" spans="1:4">
      <c r="A27" s="118">
        <v>1151135</v>
      </c>
      <c r="B27" s="5" t="s">
        <v>40</v>
      </c>
      <c r="C27" s="63">
        <v>22400</v>
      </c>
      <c r="D27" s="121" t="s">
        <v>136</v>
      </c>
    </row>
    <row r="28" spans="1:4">
      <c r="A28" s="118">
        <v>1151136</v>
      </c>
      <c r="B28" s="5" t="s">
        <v>41</v>
      </c>
      <c r="C28" s="63">
        <v>23200</v>
      </c>
      <c r="D28" s="121" t="s">
        <v>136</v>
      </c>
    </row>
    <row r="29" spans="1:4">
      <c r="A29" s="118">
        <v>1151137</v>
      </c>
      <c r="B29" s="5" t="s">
        <v>42</v>
      </c>
      <c r="C29" s="63">
        <v>24000</v>
      </c>
      <c r="D29" s="121" t="s">
        <v>136</v>
      </c>
    </row>
    <row r="30" spans="1:4">
      <c r="A30" s="118">
        <v>1151138</v>
      </c>
      <c r="B30" s="5" t="s">
        <v>43</v>
      </c>
      <c r="C30" s="63">
        <v>23200</v>
      </c>
      <c r="D30" s="121" t="s">
        <v>136</v>
      </c>
    </row>
    <row r="31" spans="1:4">
      <c r="A31" s="119">
        <v>1151139</v>
      </c>
      <c r="B31" s="6" t="s">
        <v>44</v>
      </c>
      <c r="C31" s="64">
        <v>24000</v>
      </c>
      <c r="D31" s="121" t="s">
        <v>136</v>
      </c>
    </row>
    <row r="32" spans="1:4">
      <c r="A32" s="117">
        <v>1152111</v>
      </c>
      <c r="B32" s="4" t="s">
        <v>48</v>
      </c>
      <c r="C32" s="62">
        <v>2100</v>
      </c>
      <c r="D32" s="121" t="s">
        <v>136</v>
      </c>
    </row>
    <row r="33" spans="1:4">
      <c r="A33" s="118">
        <v>1152112</v>
      </c>
      <c r="B33" s="5" t="s">
        <v>49</v>
      </c>
      <c r="C33" s="63">
        <v>3800</v>
      </c>
      <c r="D33" s="121" t="s">
        <v>136</v>
      </c>
    </row>
    <row r="34" spans="1:4">
      <c r="A34" s="118">
        <v>1152113</v>
      </c>
      <c r="B34" s="5" t="s">
        <v>50</v>
      </c>
      <c r="C34" s="63">
        <v>5400</v>
      </c>
      <c r="D34" s="121" t="s">
        <v>136</v>
      </c>
    </row>
    <row r="35" spans="1:4">
      <c r="A35" s="118">
        <v>1152114</v>
      </c>
      <c r="B35" s="5" t="s">
        <v>51</v>
      </c>
      <c r="C35" s="63">
        <v>6600</v>
      </c>
      <c r="D35" s="121" t="s">
        <v>136</v>
      </c>
    </row>
    <row r="36" spans="1:4">
      <c r="A36" s="118">
        <v>1152115</v>
      </c>
      <c r="B36" s="5" t="s">
        <v>52</v>
      </c>
      <c r="C36" s="63">
        <v>7800</v>
      </c>
      <c r="D36" s="121" t="s">
        <v>136</v>
      </c>
    </row>
    <row r="37" spans="1:4">
      <c r="A37" s="118">
        <v>1152116</v>
      </c>
      <c r="B37" s="5" t="s">
        <v>53</v>
      </c>
      <c r="C37" s="63">
        <v>9000</v>
      </c>
      <c r="D37" s="121" t="s">
        <v>136</v>
      </c>
    </row>
    <row r="38" spans="1:4">
      <c r="A38" s="118">
        <v>1152117</v>
      </c>
      <c r="B38" s="5" t="s">
        <v>54</v>
      </c>
      <c r="C38" s="63">
        <v>10200</v>
      </c>
      <c r="D38" s="121" t="s">
        <v>136</v>
      </c>
    </row>
    <row r="39" spans="1:4">
      <c r="A39" s="118">
        <v>1152118</v>
      </c>
      <c r="B39" s="5" t="s">
        <v>55</v>
      </c>
      <c r="C39" s="63">
        <v>11400</v>
      </c>
      <c r="D39" s="121" t="s">
        <v>136</v>
      </c>
    </row>
    <row r="40" spans="1:4">
      <c r="A40" s="118">
        <v>1152119</v>
      </c>
      <c r="B40" s="5" t="s">
        <v>56</v>
      </c>
      <c r="C40" s="63">
        <v>12500</v>
      </c>
      <c r="D40" s="121" t="s">
        <v>136</v>
      </c>
    </row>
    <row r="41" spans="1:4">
      <c r="A41" s="118">
        <v>1152120</v>
      </c>
      <c r="B41" s="5" t="s">
        <v>57</v>
      </c>
      <c r="C41" s="63">
        <v>13600</v>
      </c>
      <c r="D41" s="121" t="s">
        <v>136</v>
      </c>
    </row>
    <row r="42" spans="1:4">
      <c r="A42" s="118">
        <v>1152121</v>
      </c>
      <c r="B42" s="5" t="s">
        <v>58</v>
      </c>
      <c r="C42" s="63">
        <v>14700</v>
      </c>
      <c r="D42" s="121" t="s">
        <v>136</v>
      </c>
    </row>
    <row r="43" spans="1:4">
      <c r="A43" s="118">
        <v>1152122</v>
      </c>
      <c r="B43" s="5" t="s">
        <v>59</v>
      </c>
      <c r="C43" s="63">
        <v>15800</v>
      </c>
      <c r="D43" s="121" t="s">
        <v>136</v>
      </c>
    </row>
    <row r="44" spans="1:4">
      <c r="A44" s="118">
        <v>1152123</v>
      </c>
      <c r="B44" s="5" t="s">
        <v>60</v>
      </c>
      <c r="C44" s="63">
        <v>16800</v>
      </c>
      <c r="D44" s="121" t="s">
        <v>136</v>
      </c>
    </row>
    <row r="45" spans="1:4">
      <c r="A45" s="118">
        <v>1152124</v>
      </c>
      <c r="B45" s="5" t="s">
        <v>61</v>
      </c>
      <c r="C45" s="63">
        <v>17800</v>
      </c>
      <c r="D45" s="121" t="s">
        <v>136</v>
      </c>
    </row>
    <row r="46" spans="1:4">
      <c r="A46" s="118">
        <v>1152125</v>
      </c>
      <c r="B46" s="5" t="s">
        <v>62</v>
      </c>
      <c r="C46" s="63">
        <v>18800</v>
      </c>
      <c r="D46" s="121" t="s">
        <v>136</v>
      </c>
    </row>
    <row r="47" spans="1:4">
      <c r="A47" s="118">
        <v>1152126</v>
      </c>
      <c r="B47" s="5" t="s">
        <v>63</v>
      </c>
      <c r="C47" s="63">
        <v>19800</v>
      </c>
      <c r="D47" s="121" t="s">
        <v>136</v>
      </c>
    </row>
    <row r="48" spans="1:4">
      <c r="A48" s="118">
        <v>1152127</v>
      </c>
      <c r="B48" s="5" t="s">
        <v>64</v>
      </c>
      <c r="C48" s="63">
        <v>20800</v>
      </c>
      <c r="D48" s="121" t="s">
        <v>136</v>
      </c>
    </row>
    <row r="49" spans="1:4">
      <c r="A49" s="118">
        <v>1152128</v>
      </c>
      <c r="B49" s="5" t="s">
        <v>65</v>
      </c>
      <c r="C49" s="63">
        <v>21800</v>
      </c>
      <c r="D49" s="121" t="s">
        <v>136</v>
      </c>
    </row>
    <row r="50" spans="1:4">
      <c r="A50" s="118">
        <v>1152129</v>
      </c>
      <c r="B50" s="5" t="s">
        <v>66</v>
      </c>
      <c r="C50" s="63">
        <v>22800</v>
      </c>
      <c r="D50" s="121" t="s">
        <v>136</v>
      </c>
    </row>
    <row r="51" spans="1:4">
      <c r="A51" s="118">
        <v>1152130</v>
      </c>
      <c r="B51" s="5" t="s">
        <v>67</v>
      </c>
      <c r="C51" s="63">
        <v>23800</v>
      </c>
      <c r="D51" s="121" t="s">
        <v>136</v>
      </c>
    </row>
    <row r="52" spans="1:4">
      <c r="A52" s="118">
        <v>1152131</v>
      </c>
      <c r="B52" s="5" t="s">
        <v>68</v>
      </c>
      <c r="C52" s="63">
        <v>24800</v>
      </c>
      <c r="D52" s="121" t="s">
        <v>136</v>
      </c>
    </row>
    <row r="53" spans="1:4">
      <c r="A53" s="118">
        <v>1152132</v>
      </c>
      <c r="B53" s="5" t="s">
        <v>69</v>
      </c>
      <c r="C53" s="63">
        <v>25800</v>
      </c>
      <c r="D53" s="121" t="s">
        <v>136</v>
      </c>
    </row>
    <row r="54" spans="1:4">
      <c r="A54" s="118">
        <v>1152133</v>
      </c>
      <c r="B54" s="5" t="s">
        <v>70</v>
      </c>
      <c r="C54" s="63">
        <v>26800</v>
      </c>
      <c r="D54" s="121" t="s">
        <v>136</v>
      </c>
    </row>
    <row r="55" spans="1:4">
      <c r="A55" s="118">
        <v>1152134</v>
      </c>
      <c r="B55" s="5" t="s">
        <v>71</v>
      </c>
      <c r="C55" s="63">
        <v>27800</v>
      </c>
      <c r="D55" s="121" t="s">
        <v>136</v>
      </c>
    </row>
    <row r="56" spans="1:4">
      <c r="A56" s="118">
        <v>1152135</v>
      </c>
      <c r="B56" s="5" t="s">
        <v>72</v>
      </c>
      <c r="C56" s="63">
        <v>28800</v>
      </c>
      <c r="D56" s="121" t="s">
        <v>136</v>
      </c>
    </row>
    <row r="57" spans="1:4">
      <c r="A57" s="118">
        <v>1152136</v>
      </c>
      <c r="B57" s="5" t="s">
        <v>73</v>
      </c>
      <c r="C57" s="63">
        <v>29800</v>
      </c>
      <c r="D57" s="121" t="s">
        <v>136</v>
      </c>
    </row>
    <row r="58" spans="1:4">
      <c r="A58" s="118">
        <v>1152137</v>
      </c>
      <c r="B58" s="5" t="s">
        <v>74</v>
      </c>
      <c r="C58" s="63">
        <v>30800</v>
      </c>
      <c r="D58" s="121" t="s">
        <v>136</v>
      </c>
    </row>
    <row r="59" spans="1:4">
      <c r="A59" s="118">
        <v>1152138</v>
      </c>
      <c r="B59" s="5" t="s">
        <v>75</v>
      </c>
      <c r="C59" s="63">
        <v>31800</v>
      </c>
      <c r="D59" s="121" t="s">
        <v>136</v>
      </c>
    </row>
    <row r="60" spans="1:4">
      <c r="A60" s="119">
        <v>1152139</v>
      </c>
      <c r="B60" s="6" t="s">
        <v>76</v>
      </c>
      <c r="C60" s="64">
        <v>32800</v>
      </c>
      <c r="D60" s="121" t="s">
        <v>136</v>
      </c>
    </row>
    <row r="61" spans="1:4">
      <c r="A61" s="120">
        <v>1161111</v>
      </c>
      <c r="B61" s="4" t="s">
        <v>16</v>
      </c>
      <c r="C61" s="116">
        <v>1100</v>
      </c>
    </row>
    <row r="62" spans="1:4">
      <c r="A62" s="7">
        <v>1161112</v>
      </c>
      <c r="B62" s="5" t="s">
        <v>17</v>
      </c>
      <c r="C62" s="8">
        <v>2100</v>
      </c>
    </row>
    <row r="63" spans="1:4">
      <c r="A63" s="7">
        <v>1161113</v>
      </c>
      <c r="B63" s="5" t="s">
        <v>18</v>
      </c>
      <c r="C63" s="8">
        <v>3200</v>
      </c>
    </row>
    <row r="64" spans="1:4">
      <c r="A64" s="7">
        <v>1161114</v>
      </c>
      <c r="B64" s="5" t="s">
        <v>19</v>
      </c>
      <c r="C64" s="8">
        <v>4000</v>
      </c>
    </row>
    <row r="65" spans="1:3">
      <c r="A65" s="7">
        <v>1161115</v>
      </c>
      <c r="B65" s="5" t="s">
        <v>20</v>
      </c>
      <c r="C65" s="8">
        <v>4800</v>
      </c>
    </row>
    <row r="66" spans="1:3">
      <c r="A66" s="7">
        <v>1161116</v>
      </c>
      <c r="B66" s="5" t="s">
        <v>21</v>
      </c>
      <c r="C66" s="8">
        <v>5600</v>
      </c>
    </row>
    <row r="67" spans="1:3">
      <c r="A67" s="7">
        <v>1161117</v>
      </c>
      <c r="B67" s="5" t="s">
        <v>22</v>
      </c>
      <c r="C67" s="8">
        <v>6400</v>
      </c>
    </row>
    <row r="68" spans="1:3">
      <c r="A68" s="7">
        <v>1161118</v>
      </c>
      <c r="B68" s="5" t="s">
        <v>23</v>
      </c>
      <c r="C68" s="8">
        <v>7200</v>
      </c>
    </row>
    <row r="69" spans="1:3">
      <c r="A69" s="7">
        <v>1161119</v>
      </c>
      <c r="B69" s="5" t="s">
        <v>24</v>
      </c>
      <c r="C69" s="8">
        <v>8000</v>
      </c>
    </row>
    <row r="70" spans="1:3">
      <c r="A70" s="7">
        <v>1161120</v>
      </c>
      <c r="B70" s="5" t="s">
        <v>25</v>
      </c>
      <c r="C70" s="8">
        <v>8800</v>
      </c>
    </row>
    <row r="71" spans="1:3">
      <c r="A71" s="7">
        <v>1161121</v>
      </c>
      <c r="B71" s="5" t="s">
        <v>26</v>
      </c>
      <c r="C71" s="8">
        <v>9600</v>
      </c>
    </row>
    <row r="72" spans="1:3">
      <c r="A72" s="7">
        <v>1161122</v>
      </c>
      <c r="B72" s="5" t="s">
        <v>27</v>
      </c>
      <c r="C72" s="8">
        <v>10400</v>
      </c>
    </row>
    <row r="73" spans="1:3">
      <c r="A73" s="7">
        <v>1161123</v>
      </c>
      <c r="B73" s="5" t="s">
        <v>28</v>
      </c>
      <c r="C73" s="8">
        <v>11200</v>
      </c>
    </row>
    <row r="74" spans="1:3">
      <c r="A74" s="7">
        <v>1161124</v>
      </c>
      <c r="B74" s="5" t="s">
        <v>29</v>
      </c>
      <c r="C74" s="8">
        <v>12000</v>
      </c>
    </row>
    <row r="75" spans="1:3">
      <c r="A75" s="7">
        <v>1161125</v>
      </c>
      <c r="B75" s="5" t="s">
        <v>30</v>
      </c>
      <c r="C75" s="8">
        <v>12800</v>
      </c>
    </row>
    <row r="76" spans="1:3">
      <c r="A76" s="7">
        <v>1161126</v>
      </c>
      <c r="B76" s="5" t="s">
        <v>31</v>
      </c>
      <c r="C76" s="8">
        <v>13600</v>
      </c>
    </row>
    <row r="77" spans="1:3">
      <c r="A77" s="7">
        <v>1161127</v>
      </c>
      <c r="B77" s="5" t="s">
        <v>32</v>
      </c>
      <c r="C77" s="8">
        <v>14400</v>
      </c>
    </row>
    <row r="78" spans="1:3">
      <c r="A78" s="7">
        <v>1161128</v>
      </c>
      <c r="B78" s="5" t="s">
        <v>33</v>
      </c>
      <c r="C78" s="8">
        <v>15200</v>
      </c>
    </row>
    <row r="79" spans="1:3">
      <c r="A79" s="7">
        <v>1161129</v>
      </c>
      <c r="B79" s="5" t="s">
        <v>34</v>
      </c>
      <c r="C79" s="8">
        <v>16000</v>
      </c>
    </row>
    <row r="80" spans="1:3">
      <c r="A80" s="7">
        <v>1161130</v>
      </c>
      <c r="B80" s="5" t="s">
        <v>35</v>
      </c>
      <c r="C80" s="8">
        <v>16800</v>
      </c>
    </row>
    <row r="81" spans="1:3">
      <c r="A81" s="7">
        <v>1161131</v>
      </c>
      <c r="B81" s="5" t="s">
        <v>36</v>
      </c>
      <c r="C81" s="8">
        <v>17600</v>
      </c>
    </row>
    <row r="82" spans="1:3">
      <c r="A82" s="7">
        <v>1161132</v>
      </c>
      <c r="B82" s="5" t="s">
        <v>37</v>
      </c>
      <c r="C82" s="8">
        <v>18400</v>
      </c>
    </row>
    <row r="83" spans="1:3">
      <c r="A83" s="7">
        <v>1161133</v>
      </c>
      <c r="B83" s="5" t="s">
        <v>38</v>
      </c>
      <c r="C83" s="8">
        <v>19200</v>
      </c>
    </row>
    <row r="84" spans="1:3">
      <c r="A84" s="7">
        <v>1161134</v>
      </c>
      <c r="B84" s="5" t="s">
        <v>39</v>
      </c>
      <c r="C84" s="8">
        <v>20000</v>
      </c>
    </row>
    <row r="85" spans="1:3">
      <c r="A85" s="7">
        <v>1161135</v>
      </c>
      <c r="B85" s="5" t="s">
        <v>40</v>
      </c>
      <c r="C85" s="8">
        <v>20800</v>
      </c>
    </row>
    <row r="86" spans="1:3">
      <c r="A86" s="7">
        <v>1161136</v>
      </c>
      <c r="B86" s="5" t="s">
        <v>41</v>
      </c>
      <c r="C86" s="8">
        <v>21600</v>
      </c>
    </row>
    <row r="87" spans="1:3">
      <c r="A87" s="7">
        <v>1161137</v>
      </c>
      <c r="B87" s="5" t="s">
        <v>42</v>
      </c>
      <c r="C87" s="8">
        <v>22400</v>
      </c>
    </row>
    <row r="88" spans="1:3">
      <c r="A88" s="7">
        <v>1161138</v>
      </c>
      <c r="B88" s="5" t="s">
        <v>43</v>
      </c>
      <c r="C88" s="8">
        <v>23200</v>
      </c>
    </row>
    <row r="89" spans="1:3">
      <c r="A89" s="10">
        <v>1161139</v>
      </c>
      <c r="B89" s="6" t="s">
        <v>44</v>
      </c>
      <c r="C89" s="9">
        <v>24000</v>
      </c>
    </row>
    <row r="90" spans="1:3">
      <c r="A90" s="120">
        <v>1162111</v>
      </c>
      <c r="B90" s="4" t="s">
        <v>48</v>
      </c>
      <c r="C90" s="116">
        <v>2100</v>
      </c>
    </row>
    <row r="91" spans="1:3">
      <c r="A91" s="7">
        <v>1162112</v>
      </c>
      <c r="B91" s="5" t="s">
        <v>49</v>
      </c>
      <c r="C91" s="8">
        <v>3800</v>
      </c>
    </row>
    <row r="92" spans="1:3">
      <c r="A92" s="7">
        <v>1162113</v>
      </c>
      <c r="B92" s="5" t="s">
        <v>50</v>
      </c>
      <c r="C92" s="8">
        <v>5400</v>
      </c>
    </row>
    <row r="93" spans="1:3">
      <c r="A93" s="7">
        <v>1162114</v>
      </c>
      <c r="B93" s="5" t="s">
        <v>51</v>
      </c>
      <c r="C93" s="8">
        <v>6200</v>
      </c>
    </row>
    <row r="94" spans="1:3">
      <c r="A94" s="7">
        <v>1162115</v>
      </c>
      <c r="B94" s="5" t="s">
        <v>52</v>
      </c>
      <c r="C94" s="8">
        <v>7000</v>
      </c>
    </row>
    <row r="95" spans="1:3">
      <c r="A95" s="7">
        <v>1162116</v>
      </c>
      <c r="B95" s="5" t="s">
        <v>53</v>
      </c>
      <c r="C95" s="8">
        <v>7800</v>
      </c>
    </row>
    <row r="96" spans="1:3">
      <c r="A96" s="7">
        <v>1162117</v>
      </c>
      <c r="B96" s="5" t="s">
        <v>54</v>
      </c>
      <c r="C96" s="8">
        <v>8600</v>
      </c>
    </row>
    <row r="97" spans="1:3">
      <c r="A97" s="7">
        <v>1162118</v>
      </c>
      <c r="B97" s="5" t="s">
        <v>55</v>
      </c>
      <c r="C97" s="8">
        <v>9400</v>
      </c>
    </row>
    <row r="98" spans="1:3">
      <c r="A98" s="7">
        <v>1162119</v>
      </c>
      <c r="B98" s="5" t="s">
        <v>56</v>
      </c>
      <c r="C98" s="8">
        <v>10200</v>
      </c>
    </row>
    <row r="99" spans="1:3">
      <c r="A99" s="7">
        <v>1162120</v>
      </c>
      <c r="B99" s="5" t="s">
        <v>57</v>
      </c>
      <c r="C99" s="8">
        <v>11000</v>
      </c>
    </row>
    <row r="100" spans="1:3">
      <c r="A100" s="7">
        <v>1162121</v>
      </c>
      <c r="B100" s="5" t="s">
        <v>58</v>
      </c>
      <c r="C100" s="8">
        <v>11800</v>
      </c>
    </row>
    <row r="101" spans="1:3">
      <c r="A101" s="7">
        <v>1162122</v>
      </c>
      <c r="B101" s="5" t="s">
        <v>59</v>
      </c>
      <c r="C101" s="8">
        <v>12600</v>
      </c>
    </row>
    <row r="102" spans="1:3">
      <c r="A102" s="7">
        <v>1162123</v>
      </c>
      <c r="B102" s="5" t="s">
        <v>60</v>
      </c>
      <c r="C102" s="8">
        <v>13400</v>
      </c>
    </row>
    <row r="103" spans="1:3">
      <c r="A103" s="7">
        <v>1162124</v>
      </c>
      <c r="B103" s="5" t="s">
        <v>61</v>
      </c>
      <c r="C103" s="8">
        <v>14200</v>
      </c>
    </row>
    <row r="104" spans="1:3">
      <c r="A104" s="7">
        <v>1162125</v>
      </c>
      <c r="B104" s="5" t="s">
        <v>62</v>
      </c>
      <c r="C104" s="8">
        <v>15000</v>
      </c>
    </row>
    <row r="105" spans="1:3">
      <c r="A105" s="7">
        <v>1162126</v>
      </c>
      <c r="B105" s="5" t="s">
        <v>63</v>
      </c>
      <c r="C105" s="8">
        <v>15800</v>
      </c>
    </row>
    <row r="106" spans="1:3">
      <c r="A106" s="7">
        <v>1162127</v>
      </c>
      <c r="B106" s="5" t="s">
        <v>64</v>
      </c>
      <c r="C106" s="8">
        <v>16600</v>
      </c>
    </row>
    <row r="107" spans="1:3">
      <c r="A107" s="7">
        <v>1162128</v>
      </c>
      <c r="B107" s="5" t="s">
        <v>65</v>
      </c>
      <c r="C107" s="8">
        <v>17400</v>
      </c>
    </row>
    <row r="108" spans="1:3">
      <c r="A108" s="7">
        <v>1162129</v>
      </c>
      <c r="B108" s="5" t="s">
        <v>66</v>
      </c>
      <c r="C108" s="8">
        <v>18200</v>
      </c>
    </row>
    <row r="109" spans="1:3">
      <c r="A109" s="7">
        <v>1162130</v>
      </c>
      <c r="B109" s="5" t="s">
        <v>67</v>
      </c>
      <c r="C109" s="8">
        <v>19000</v>
      </c>
    </row>
    <row r="110" spans="1:3">
      <c r="A110" s="7">
        <v>1162131</v>
      </c>
      <c r="B110" s="5" t="s">
        <v>68</v>
      </c>
      <c r="C110" s="8">
        <v>19800</v>
      </c>
    </row>
    <row r="111" spans="1:3">
      <c r="A111" s="7">
        <v>1162132</v>
      </c>
      <c r="B111" s="5" t="s">
        <v>69</v>
      </c>
      <c r="C111" s="8">
        <v>20600</v>
      </c>
    </row>
    <row r="112" spans="1:3">
      <c r="A112" s="7">
        <v>1162133</v>
      </c>
      <c r="B112" s="5" t="s">
        <v>70</v>
      </c>
      <c r="C112" s="8">
        <v>21400</v>
      </c>
    </row>
    <row r="113" spans="1:3">
      <c r="A113" s="7">
        <v>1162134</v>
      </c>
      <c r="B113" s="5" t="s">
        <v>71</v>
      </c>
      <c r="C113" s="8">
        <v>22200</v>
      </c>
    </row>
    <row r="114" spans="1:3">
      <c r="A114" s="7">
        <v>1162135</v>
      </c>
      <c r="B114" s="5" t="s">
        <v>72</v>
      </c>
      <c r="C114" s="8">
        <v>23000</v>
      </c>
    </row>
    <row r="115" spans="1:3">
      <c r="A115" s="7">
        <v>1162136</v>
      </c>
      <c r="B115" s="5" t="s">
        <v>73</v>
      </c>
      <c r="C115" s="8">
        <v>23800</v>
      </c>
    </row>
    <row r="116" spans="1:3">
      <c r="A116" s="7">
        <v>1162137</v>
      </c>
      <c r="B116" s="5" t="s">
        <v>74</v>
      </c>
      <c r="C116" s="8">
        <v>24600</v>
      </c>
    </row>
    <row r="117" spans="1:3">
      <c r="A117" s="7">
        <v>1162138</v>
      </c>
      <c r="B117" s="5" t="s">
        <v>75</v>
      </c>
      <c r="C117" s="8">
        <v>25400</v>
      </c>
    </row>
    <row r="118" spans="1:3">
      <c r="A118" s="10">
        <v>1162139</v>
      </c>
      <c r="B118" s="6" t="s">
        <v>76</v>
      </c>
      <c r="C118" s="9">
        <v>26200</v>
      </c>
    </row>
    <row r="119" spans="1:3">
      <c r="A119" s="12">
        <v>1131110</v>
      </c>
      <c r="B119" s="25" t="s">
        <v>77</v>
      </c>
      <c r="C119" s="11">
        <v>1200</v>
      </c>
    </row>
    <row r="120" spans="1:3">
      <c r="A120" s="7">
        <v>1131111</v>
      </c>
      <c r="B120" s="26" t="s">
        <v>78</v>
      </c>
      <c r="C120" s="8">
        <v>2500</v>
      </c>
    </row>
    <row r="121" spans="1:3">
      <c r="A121" s="7">
        <v>1131112</v>
      </c>
      <c r="B121" s="26" t="s">
        <v>79</v>
      </c>
      <c r="C121" s="8">
        <v>4200</v>
      </c>
    </row>
    <row r="122" spans="1:3">
      <c r="A122" s="7">
        <v>1131113</v>
      </c>
      <c r="B122" s="26" t="s">
        <v>80</v>
      </c>
      <c r="C122" s="8">
        <v>6000</v>
      </c>
    </row>
    <row r="123" spans="1:3">
      <c r="A123" s="7">
        <v>1131120</v>
      </c>
      <c r="B123" s="26" t="s">
        <v>81</v>
      </c>
      <c r="C123" s="8">
        <v>2000</v>
      </c>
    </row>
    <row r="124" spans="1:3">
      <c r="A124" s="7">
        <v>1131121</v>
      </c>
      <c r="B124" s="26" t="s">
        <v>82</v>
      </c>
      <c r="C124" s="8">
        <v>4000</v>
      </c>
    </row>
    <row r="125" spans="1:3">
      <c r="A125" s="7">
        <v>1131122</v>
      </c>
      <c r="B125" s="26" t="s">
        <v>83</v>
      </c>
      <c r="C125" s="8">
        <v>8000</v>
      </c>
    </row>
    <row r="126" spans="1:3">
      <c r="A126" s="7">
        <v>1131123</v>
      </c>
      <c r="B126" s="26" t="s">
        <v>84</v>
      </c>
      <c r="C126" s="8">
        <v>12000</v>
      </c>
    </row>
    <row r="127" spans="1:3">
      <c r="A127" s="10">
        <v>1131901</v>
      </c>
      <c r="B127" s="27" t="s">
        <v>85</v>
      </c>
      <c r="C127" s="9">
        <v>540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8"/>
  <sheetViews>
    <sheetView view="pageBreakPreview" zoomScaleNormal="100" zoomScaleSheetLayoutView="100" workbookViewId="0">
      <pane ySplit="12" topLeftCell="A13" activePane="bottomLeft" state="frozen"/>
      <selection pane="bottomLeft" activeCell="C17" sqref="C17:D17"/>
    </sheetView>
  </sheetViews>
  <sheetFormatPr defaultRowHeight="12" customHeight="1"/>
  <cols>
    <col min="1" max="1" width="3.25" style="13" bestFit="1" customWidth="1"/>
    <col min="2" max="2" width="11" style="13" bestFit="1" customWidth="1"/>
    <col min="3" max="3" width="19.125" style="13" customWidth="1"/>
    <col min="4" max="4" width="11.375" style="13" customWidth="1"/>
    <col min="5" max="5" width="6" style="13" bestFit="1" customWidth="1"/>
    <col min="6" max="6" width="4.5" style="13" bestFit="1" customWidth="1"/>
    <col min="7" max="7" width="9" style="13"/>
    <col min="8" max="8" width="11.25" style="13" customWidth="1"/>
    <col min="9" max="9" width="2.5" style="13" customWidth="1"/>
    <col min="10" max="10" width="13.875" style="53" bestFit="1" customWidth="1"/>
    <col min="11" max="16384" width="9" style="13"/>
  </cols>
  <sheetData>
    <row r="1" spans="1:10" ht="12" customHeight="1">
      <c r="J1" s="51" t="s">
        <v>88</v>
      </c>
    </row>
    <row r="2" spans="1:10" ht="12" customHeight="1">
      <c r="A2" s="96" t="s">
        <v>105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ht="12" customHeight="1">
      <c r="A3" s="96"/>
      <c r="B3" s="96"/>
      <c r="C3" s="96"/>
      <c r="D3" s="96"/>
      <c r="E3" s="96"/>
      <c r="F3" s="96"/>
      <c r="G3" s="96"/>
      <c r="H3" s="96"/>
      <c r="I3" s="96"/>
      <c r="J3" s="96"/>
    </row>
    <row r="4" spans="1:10" ht="12" customHeight="1">
      <c r="A4" s="30"/>
      <c r="B4" s="30"/>
      <c r="C4" s="30"/>
      <c r="D4" s="30"/>
      <c r="E4" s="30"/>
      <c r="F4" s="30"/>
      <c r="G4" s="30"/>
      <c r="H4" s="30"/>
      <c r="I4" s="30"/>
      <c r="J4" s="52"/>
    </row>
    <row r="5" spans="1:10" ht="12" customHeight="1">
      <c r="A5" s="22"/>
      <c r="B5" s="71" t="s">
        <v>6</v>
      </c>
      <c r="C5" s="110" t="s">
        <v>132</v>
      </c>
      <c r="D5" s="111"/>
      <c r="E5" s="111"/>
      <c r="F5" s="111"/>
      <c r="G5" s="111"/>
      <c r="H5" s="111"/>
      <c r="I5" s="112"/>
    </row>
    <row r="6" spans="1:10" ht="12" customHeight="1">
      <c r="A6" s="22"/>
      <c r="B6" s="72"/>
      <c r="C6" s="113"/>
      <c r="D6" s="114"/>
      <c r="E6" s="114"/>
      <c r="F6" s="114"/>
      <c r="G6" s="114"/>
      <c r="H6" s="114"/>
      <c r="I6" s="115"/>
    </row>
    <row r="8" spans="1:10" ht="12" customHeight="1">
      <c r="B8" s="79" t="s">
        <v>99</v>
      </c>
      <c r="C8" s="102">
        <f>SUM(F:F)</f>
        <v>6</v>
      </c>
      <c r="D8" s="103" t="s">
        <v>101</v>
      </c>
      <c r="F8" s="79" t="s">
        <v>5</v>
      </c>
      <c r="G8" s="109">
        <v>2</v>
      </c>
      <c r="H8" s="98" t="s">
        <v>1</v>
      </c>
      <c r="I8" s="99"/>
    </row>
    <row r="9" spans="1:10" ht="12" customHeight="1">
      <c r="B9" s="79"/>
      <c r="C9" s="102"/>
      <c r="D9" s="103"/>
      <c r="F9" s="79"/>
      <c r="G9" s="109"/>
      <c r="H9" s="98"/>
      <c r="I9" s="99"/>
    </row>
    <row r="10" spans="1:10" ht="12" customHeight="1">
      <c r="B10" s="79" t="s">
        <v>100</v>
      </c>
      <c r="C10" s="102">
        <f>SUMIF(A:A,"(7)",J:J)</f>
        <v>16560</v>
      </c>
      <c r="D10" s="103" t="s">
        <v>0</v>
      </c>
      <c r="F10" s="97"/>
      <c r="G10" s="109">
        <v>8</v>
      </c>
      <c r="H10" s="100" t="s">
        <v>103</v>
      </c>
      <c r="I10" s="101"/>
    </row>
    <row r="11" spans="1:10" ht="12" customHeight="1">
      <c r="B11" s="79"/>
      <c r="C11" s="102"/>
      <c r="D11" s="103"/>
      <c r="F11" s="97"/>
      <c r="G11" s="109"/>
      <c r="H11" s="100"/>
      <c r="I11" s="101"/>
    </row>
    <row r="12" spans="1:10" ht="12" customHeight="1" thickBot="1"/>
    <row r="13" spans="1:10" ht="12" customHeight="1" thickBot="1">
      <c r="A13" s="85">
        <v>1</v>
      </c>
      <c r="B13" s="36" t="s">
        <v>89</v>
      </c>
      <c r="C13" s="58">
        <v>5000012345</v>
      </c>
      <c r="D13" s="36" t="s">
        <v>10</v>
      </c>
      <c r="E13" s="104">
        <f>IF(C13="","",VLOOKUP(C13,利用者情報入力!A:D,4,FALSE))</f>
        <v>0.1</v>
      </c>
      <c r="F13" s="105"/>
      <c r="G13" s="23"/>
      <c r="H13" s="23"/>
      <c r="I13" s="23"/>
    </row>
    <row r="14" spans="1:10" ht="12" customHeight="1" thickBot="1">
      <c r="A14" s="86"/>
      <c r="B14" s="36" t="s">
        <v>90</v>
      </c>
      <c r="C14" s="59" t="str">
        <f>IF(C13="","",VLOOKUP(C13,利用者情報入力!A:D,2,FALSE))</f>
        <v>調布　太郎</v>
      </c>
      <c r="D14" s="36" t="s">
        <v>9</v>
      </c>
      <c r="E14" s="106" t="str">
        <f>IF(C13="","",IF(VLOOKUP(C13,利用者情報入力!A:D,3,FALSE)="","",VLOOKUP(C13,利用者情報入力!A:D,3,FALSE)))</f>
        <v>調布　花子</v>
      </c>
      <c r="F14" s="107"/>
      <c r="G14" s="108"/>
      <c r="H14" s="37"/>
      <c r="I14" s="22"/>
      <c r="J14" s="55" t="s">
        <v>86</v>
      </c>
    </row>
    <row r="15" spans="1:10" ht="12" customHeight="1">
      <c r="A15" s="29" t="s">
        <v>14</v>
      </c>
      <c r="B15" s="14" t="s">
        <v>3</v>
      </c>
      <c r="C15" s="29" t="s">
        <v>11</v>
      </c>
      <c r="D15" s="14"/>
      <c r="E15" s="29" t="s">
        <v>12</v>
      </c>
      <c r="F15" s="29" t="s">
        <v>2</v>
      </c>
      <c r="G15" s="29" t="s">
        <v>13</v>
      </c>
      <c r="H15" s="14" t="s">
        <v>15</v>
      </c>
      <c r="I15" s="15"/>
      <c r="J15" s="81">
        <f>SUM(G16:G23)</f>
        <v>18400</v>
      </c>
    </row>
    <row r="16" spans="1:10" ht="12" customHeight="1">
      <c r="A16" s="31" t="s">
        <v>91</v>
      </c>
      <c r="B16" s="60">
        <v>1151112</v>
      </c>
      <c r="C16" s="67" t="str">
        <f>IF(B16=0,"",VLOOKUP(B16,サービスコード!A:C,2,FALSE))</f>
        <v>移動支援（身体介護伴わない）1.0時間</v>
      </c>
      <c r="D16" s="68"/>
      <c r="E16" s="16">
        <f>IF(B16=0,"",VLOOKUP(B16,サービスコード!A:C,3,FALSE))</f>
        <v>2400</v>
      </c>
      <c r="F16" s="60">
        <v>4</v>
      </c>
      <c r="G16" s="17">
        <f t="shared" ref="G16:G23" si="0">IF(B16=0,"",(E16*F16))</f>
        <v>9600</v>
      </c>
      <c r="H16" s="18"/>
      <c r="I16" s="15"/>
      <c r="J16" s="82"/>
    </row>
    <row r="17" spans="1:10" ht="12" customHeight="1">
      <c r="A17" s="31" t="s">
        <v>92</v>
      </c>
      <c r="B17" s="61">
        <v>1151113</v>
      </c>
      <c r="C17" s="67" t="str">
        <f>IF(B17=0,"",VLOOKUP(B17,サービスコード!A:C,2,FALSE))</f>
        <v>移動支援（身体介護伴わない）1.5時間</v>
      </c>
      <c r="D17" s="68"/>
      <c r="E17" s="16">
        <f>IF(B17=0,"",VLOOKUP(B17,サービスコード!A:C,3,FALSE))</f>
        <v>3400</v>
      </c>
      <c r="F17" s="61">
        <v>1</v>
      </c>
      <c r="G17" s="17">
        <f t="shared" si="0"/>
        <v>3400</v>
      </c>
      <c r="H17" s="19"/>
      <c r="I17" s="15"/>
      <c r="J17" s="83" t="s">
        <v>87</v>
      </c>
    </row>
    <row r="18" spans="1:10" ht="12" customHeight="1">
      <c r="A18" s="31" t="s">
        <v>93</v>
      </c>
      <c r="B18" s="61">
        <v>1151115</v>
      </c>
      <c r="C18" s="67" t="str">
        <f>IF(B18=0,"",VLOOKUP(B18,サービスコード!A:C,2,FALSE))</f>
        <v>移動支援（身体介護伴わない）2.5時間</v>
      </c>
      <c r="D18" s="68"/>
      <c r="E18" s="16">
        <f>IF(B18=0,"",VLOOKUP(B18,サービスコード!A:C,3,FALSE))</f>
        <v>5400</v>
      </c>
      <c r="F18" s="61">
        <v>1</v>
      </c>
      <c r="G18" s="17">
        <f t="shared" si="0"/>
        <v>5400</v>
      </c>
      <c r="H18" s="19"/>
      <c r="I18" s="15"/>
      <c r="J18" s="84"/>
    </row>
    <row r="19" spans="1:10" ht="12" customHeight="1">
      <c r="A19" s="31" t="s">
        <v>94</v>
      </c>
      <c r="B19" s="33"/>
      <c r="C19" s="67" t="str">
        <f>IF(B19=0,"",VLOOKUP(B19,サービスコード!A:C,2,FALSE))</f>
        <v/>
      </c>
      <c r="D19" s="68"/>
      <c r="E19" s="16" t="str">
        <f>IF(B19=0,"",VLOOKUP(B19,サービスコード!A:C,3,FALSE))</f>
        <v/>
      </c>
      <c r="F19" s="33"/>
      <c r="G19" s="17" t="str">
        <f t="shared" si="0"/>
        <v/>
      </c>
      <c r="H19" s="19"/>
      <c r="I19" s="15"/>
      <c r="J19" s="81">
        <f>IF(E13="","0 ",J15*E13)</f>
        <v>1840</v>
      </c>
    </row>
    <row r="20" spans="1:10" ht="12" customHeight="1">
      <c r="A20" s="31" t="s">
        <v>95</v>
      </c>
      <c r="B20" s="33"/>
      <c r="C20" s="67" t="str">
        <f>IF(B20=0,"",VLOOKUP(B20,サービスコード!A:C,2,FALSE))</f>
        <v/>
      </c>
      <c r="D20" s="68"/>
      <c r="E20" s="16" t="str">
        <f>IF(B20=0,"",VLOOKUP(B20,サービスコード!A:C,3,FALSE))</f>
        <v/>
      </c>
      <c r="F20" s="33"/>
      <c r="G20" s="17" t="str">
        <f t="shared" si="0"/>
        <v/>
      </c>
      <c r="H20" s="19"/>
      <c r="I20" s="15"/>
      <c r="J20" s="82"/>
    </row>
    <row r="21" spans="1:10" ht="12" customHeight="1" thickBot="1">
      <c r="A21" s="31" t="s">
        <v>96</v>
      </c>
      <c r="B21" s="33"/>
      <c r="C21" s="67" t="str">
        <f>IF(B21=0,"",VLOOKUP(B21,サービスコード!A:C,2,FALSE))</f>
        <v/>
      </c>
      <c r="D21" s="68"/>
      <c r="E21" s="16" t="str">
        <f>IF(B21=0,"",VLOOKUP(B21,サービスコード!A:C,3,FALSE))</f>
        <v/>
      </c>
      <c r="F21" s="33"/>
      <c r="G21" s="17" t="str">
        <f t="shared" si="0"/>
        <v/>
      </c>
      <c r="H21" s="19"/>
      <c r="I21" s="15"/>
      <c r="J21" s="57" t="s">
        <v>4</v>
      </c>
    </row>
    <row r="22" spans="1:10" ht="12" customHeight="1">
      <c r="A22" s="31" t="s">
        <v>97</v>
      </c>
      <c r="B22" s="33"/>
      <c r="C22" s="67" t="str">
        <f>IF(B22=0,"",VLOOKUP(B22,サービスコード!A:C,2,FALSE))</f>
        <v/>
      </c>
      <c r="D22" s="68"/>
      <c r="E22" s="16" t="str">
        <f>IF(B22=0,"",VLOOKUP(B22,サービスコード!A:C,3,FALSE))</f>
        <v/>
      </c>
      <c r="F22" s="33"/>
      <c r="G22" s="17" t="str">
        <f t="shared" si="0"/>
        <v/>
      </c>
      <c r="H22" s="19"/>
      <c r="I22" s="54"/>
      <c r="J22" s="69">
        <f>J15-J19</f>
        <v>16560</v>
      </c>
    </row>
    <row r="23" spans="1:10" ht="12" customHeight="1" thickBot="1">
      <c r="A23" s="31" t="s">
        <v>98</v>
      </c>
      <c r="B23" s="34"/>
      <c r="C23" s="67" t="str">
        <f>IF(B23=0,"",VLOOKUP(B23,サービスコード!A:C,2,FALSE))</f>
        <v/>
      </c>
      <c r="D23" s="68"/>
      <c r="E23" s="16" t="str">
        <f>IF(B23=0,"",VLOOKUP(B23,サービスコード!A:C,3,FALSE))</f>
        <v/>
      </c>
      <c r="F23" s="34"/>
      <c r="G23" s="17" t="str">
        <f t="shared" si="0"/>
        <v/>
      </c>
      <c r="H23" s="20"/>
      <c r="I23" s="54"/>
      <c r="J23" s="70"/>
    </row>
    <row r="24" spans="1:10" ht="12" customHeight="1" thickBot="1">
      <c r="A24" s="21"/>
      <c r="B24" s="21"/>
      <c r="C24" s="21"/>
      <c r="D24" s="21"/>
      <c r="E24" s="21"/>
      <c r="F24" s="21"/>
      <c r="G24" s="21"/>
      <c r="H24" s="21"/>
    </row>
    <row r="25" spans="1:10" ht="12" customHeight="1" thickBot="1">
      <c r="A25" s="85">
        <f>A13+1</f>
        <v>2</v>
      </c>
      <c r="B25" s="36" t="s">
        <v>89</v>
      </c>
      <c r="C25" s="39"/>
      <c r="D25" s="36" t="s">
        <v>10</v>
      </c>
      <c r="E25" s="87" t="str">
        <f>IF(C25="","",VLOOKUP(C25,利用者情報入力!A:D,4,FALSE))</f>
        <v/>
      </c>
      <c r="F25" s="88"/>
      <c r="G25" s="23"/>
      <c r="H25" s="23"/>
      <c r="I25" s="23"/>
    </row>
    <row r="26" spans="1:10" ht="12" customHeight="1" thickBot="1">
      <c r="A26" s="86"/>
      <c r="B26" s="36" t="s">
        <v>90</v>
      </c>
      <c r="C26" s="38" t="str">
        <f>IF(C25="","",VLOOKUP(C25,利用者情報入力!A:D,2,FALSE))</f>
        <v/>
      </c>
      <c r="D26" s="36" t="s">
        <v>9</v>
      </c>
      <c r="E26" s="89" t="str">
        <f>IF(C25="","",IF(VLOOKUP(C25,利用者情報入力!A:D,3,FALSE)="","",VLOOKUP(C25,利用者情報入力!A:D,3,FALSE)))</f>
        <v/>
      </c>
      <c r="F26" s="90"/>
      <c r="G26" s="91"/>
      <c r="H26" s="37"/>
      <c r="I26" s="22"/>
      <c r="J26" s="55" t="s">
        <v>86</v>
      </c>
    </row>
    <row r="27" spans="1:10" ht="12" customHeight="1">
      <c r="A27" s="29" t="s">
        <v>14</v>
      </c>
      <c r="B27" s="14" t="s">
        <v>3</v>
      </c>
      <c r="C27" s="29" t="s">
        <v>11</v>
      </c>
      <c r="D27" s="14"/>
      <c r="E27" s="29" t="s">
        <v>12</v>
      </c>
      <c r="F27" s="29" t="s">
        <v>2</v>
      </c>
      <c r="G27" s="29" t="s">
        <v>13</v>
      </c>
      <c r="H27" s="14" t="s">
        <v>15</v>
      </c>
      <c r="I27" s="15"/>
      <c r="J27" s="81">
        <f>SUM(G28:G35)</f>
        <v>0</v>
      </c>
    </row>
    <row r="28" spans="1:10" ht="12" customHeight="1">
      <c r="A28" s="31" t="s">
        <v>91</v>
      </c>
      <c r="B28" s="32"/>
      <c r="C28" s="67" t="str">
        <f>IF(B28=0,"",VLOOKUP(B28,サービスコード!A:C,2,FALSE))</f>
        <v/>
      </c>
      <c r="D28" s="68"/>
      <c r="E28" s="16" t="str">
        <f>IF(B28=0,"",VLOOKUP(B28,サービスコード!A:C,3,FALSE))</f>
        <v/>
      </c>
      <c r="F28" s="32"/>
      <c r="G28" s="17" t="str">
        <f t="shared" ref="G28:G35" si="1">IF(B28=0,"",(E28*F28))</f>
        <v/>
      </c>
      <c r="H28" s="18"/>
      <c r="I28" s="15"/>
      <c r="J28" s="82"/>
    </row>
    <row r="29" spans="1:10" ht="12" customHeight="1">
      <c r="A29" s="31" t="s">
        <v>92</v>
      </c>
      <c r="B29" s="33"/>
      <c r="C29" s="67" t="str">
        <f>IF(B29=0,"",VLOOKUP(B29,サービスコード!A:C,2,FALSE))</f>
        <v/>
      </c>
      <c r="D29" s="68"/>
      <c r="E29" s="16" t="str">
        <f>IF(B29=0,"",VLOOKUP(B29,サービスコード!A:C,3,FALSE))</f>
        <v/>
      </c>
      <c r="F29" s="33"/>
      <c r="G29" s="17" t="str">
        <f t="shared" si="1"/>
        <v/>
      </c>
      <c r="H29" s="19"/>
      <c r="I29" s="15"/>
      <c r="J29" s="83" t="s">
        <v>87</v>
      </c>
    </row>
    <row r="30" spans="1:10" ht="12" customHeight="1">
      <c r="A30" s="31" t="s">
        <v>93</v>
      </c>
      <c r="B30" s="33"/>
      <c r="C30" s="67" t="str">
        <f>IF(B30=0,"",VLOOKUP(B30,サービスコード!A:C,2,FALSE))</f>
        <v/>
      </c>
      <c r="D30" s="68"/>
      <c r="E30" s="16" t="str">
        <f>IF(B30=0,"",VLOOKUP(B30,サービスコード!A:C,3,FALSE))</f>
        <v/>
      </c>
      <c r="F30" s="33"/>
      <c r="G30" s="17" t="str">
        <f t="shared" si="1"/>
        <v/>
      </c>
      <c r="H30" s="19"/>
      <c r="I30" s="15"/>
      <c r="J30" s="84"/>
    </row>
    <row r="31" spans="1:10" ht="12" customHeight="1">
      <c r="A31" s="31" t="s">
        <v>94</v>
      </c>
      <c r="B31" s="33"/>
      <c r="C31" s="67" t="str">
        <f>IF(B31=0,"",VLOOKUP(B31,サービスコード!A:C,2,FALSE))</f>
        <v/>
      </c>
      <c r="D31" s="68"/>
      <c r="E31" s="16" t="str">
        <f>IF(B31=0,"",VLOOKUP(B31,サービスコード!A:C,3,FALSE))</f>
        <v/>
      </c>
      <c r="F31" s="33"/>
      <c r="G31" s="17" t="str">
        <f t="shared" si="1"/>
        <v/>
      </c>
      <c r="H31" s="19"/>
      <c r="I31" s="15"/>
      <c r="J31" s="81" t="str">
        <f>IF(E25="","0 ",J27*E25)</f>
        <v xml:space="preserve">0 </v>
      </c>
    </row>
    <row r="32" spans="1:10" ht="12" customHeight="1">
      <c r="A32" s="31" t="s">
        <v>95</v>
      </c>
      <c r="B32" s="33"/>
      <c r="C32" s="67" t="str">
        <f>IF(B32=0,"",VLOOKUP(B32,サービスコード!A:C,2,FALSE))</f>
        <v/>
      </c>
      <c r="D32" s="68"/>
      <c r="E32" s="16" t="str">
        <f>IF(B32=0,"",VLOOKUP(B32,サービスコード!A:C,3,FALSE))</f>
        <v/>
      </c>
      <c r="F32" s="33"/>
      <c r="G32" s="17" t="str">
        <f t="shared" si="1"/>
        <v/>
      </c>
      <c r="H32" s="19"/>
      <c r="I32" s="15"/>
      <c r="J32" s="82"/>
    </row>
    <row r="33" spans="1:10" ht="12" customHeight="1" thickBot="1">
      <c r="A33" s="31" t="s">
        <v>96</v>
      </c>
      <c r="B33" s="33"/>
      <c r="C33" s="67" t="str">
        <f>IF(B33=0,"",VLOOKUP(B33,サービスコード!A:C,2,FALSE))</f>
        <v/>
      </c>
      <c r="D33" s="68"/>
      <c r="E33" s="16" t="str">
        <f>IF(B33=0,"",VLOOKUP(B33,サービスコード!A:C,3,FALSE))</f>
        <v/>
      </c>
      <c r="F33" s="33"/>
      <c r="G33" s="17" t="str">
        <f t="shared" si="1"/>
        <v/>
      </c>
      <c r="H33" s="19"/>
      <c r="I33" s="15"/>
      <c r="J33" s="56" t="s">
        <v>4</v>
      </c>
    </row>
    <row r="34" spans="1:10" ht="12" customHeight="1">
      <c r="A34" s="31" t="s">
        <v>97</v>
      </c>
      <c r="B34" s="33"/>
      <c r="C34" s="67" t="str">
        <f>IF(B34=0,"",VLOOKUP(B34,サービスコード!A:C,2,FALSE))</f>
        <v/>
      </c>
      <c r="D34" s="68"/>
      <c r="E34" s="16" t="str">
        <f>IF(B34=0,"",VLOOKUP(B34,サービスコード!A:C,3,FALSE))</f>
        <v/>
      </c>
      <c r="F34" s="33"/>
      <c r="G34" s="17" t="str">
        <f t="shared" si="1"/>
        <v/>
      </c>
      <c r="H34" s="19"/>
      <c r="I34" s="15"/>
      <c r="J34" s="69">
        <f>J27-J31</f>
        <v>0</v>
      </c>
    </row>
    <row r="35" spans="1:10" ht="12" customHeight="1" thickBot="1">
      <c r="A35" s="31" t="s">
        <v>98</v>
      </c>
      <c r="B35" s="34"/>
      <c r="C35" s="67" t="str">
        <f>IF(B35=0,"",VLOOKUP(B35,サービスコード!A:C,2,FALSE))</f>
        <v/>
      </c>
      <c r="D35" s="68"/>
      <c r="E35" s="16" t="str">
        <f>IF(B35=0,"",VLOOKUP(B35,サービスコード!A:C,3,FALSE))</f>
        <v/>
      </c>
      <c r="F35" s="34"/>
      <c r="G35" s="17" t="str">
        <f t="shared" si="1"/>
        <v/>
      </c>
      <c r="H35" s="20"/>
      <c r="I35" s="15"/>
      <c r="J35" s="70"/>
    </row>
    <row r="36" spans="1:10" ht="12" customHeight="1" thickBot="1">
      <c r="A36" s="21"/>
      <c r="B36" s="21"/>
      <c r="C36" s="21"/>
      <c r="D36" s="21"/>
      <c r="E36" s="21"/>
      <c r="F36" s="21"/>
      <c r="G36" s="21"/>
      <c r="H36" s="21"/>
    </row>
    <row r="37" spans="1:10" ht="12" customHeight="1" thickBot="1">
      <c r="A37" s="85">
        <f>A25+1</f>
        <v>3</v>
      </c>
      <c r="B37" s="36" t="s">
        <v>89</v>
      </c>
      <c r="C37" s="39"/>
      <c r="D37" s="36" t="s">
        <v>10</v>
      </c>
      <c r="E37" s="87" t="str">
        <f>IF(C37="","",VLOOKUP(C37,利用者情報入力!A:D,4,FALSE))</f>
        <v/>
      </c>
      <c r="F37" s="88"/>
      <c r="G37" s="23"/>
      <c r="H37" s="23"/>
      <c r="I37" s="23"/>
    </row>
    <row r="38" spans="1:10" ht="12" customHeight="1" thickBot="1">
      <c r="A38" s="86"/>
      <c r="B38" s="36" t="s">
        <v>90</v>
      </c>
      <c r="C38" s="38" t="str">
        <f>IF(C37="","",VLOOKUP(C37,利用者情報入力!A:D,2,FALSE))</f>
        <v/>
      </c>
      <c r="D38" s="36" t="s">
        <v>9</v>
      </c>
      <c r="E38" s="89" t="str">
        <f>IF(C37="","",IF(VLOOKUP(C37,利用者情報入力!A:D,3,FALSE)="","",VLOOKUP(C37,利用者情報入力!A:D,3,FALSE)))</f>
        <v/>
      </c>
      <c r="F38" s="90"/>
      <c r="G38" s="91"/>
      <c r="H38" s="37"/>
      <c r="I38" s="22"/>
      <c r="J38" s="55" t="s">
        <v>86</v>
      </c>
    </row>
    <row r="39" spans="1:10" ht="12" customHeight="1">
      <c r="A39" s="29" t="s">
        <v>14</v>
      </c>
      <c r="B39" s="14" t="s">
        <v>3</v>
      </c>
      <c r="C39" s="29" t="s">
        <v>11</v>
      </c>
      <c r="D39" s="14"/>
      <c r="E39" s="29" t="s">
        <v>12</v>
      </c>
      <c r="F39" s="29" t="s">
        <v>2</v>
      </c>
      <c r="G39" s="29" t="s">
        <v>13</v>
      </c>
      <c r="H39" s="14" t="s">
        <v>15</v>
      </c>
      <c r="I39" s="15"/>
      <c r="J39" s="81">
        <f>SUM(G40:G47)</f>
        <v>0</v>
      </c>
    </row>
    <row r="40" spans="1:10" ht="12" customHeight="1">
      <c r="A40" s="31" t="s">
        <v>91</v>
      </c>
      <c r="B40" s="32"/>
      <c r="C40" s="67" t="str">
        <f>IF(B40=0,"",VLOOKUP(B40,サービスコード!A:C,2,FALSE))</f>
        <v/>
      </c>
      <c r="D40" s="68"/>
      <c r="E40" s="16" t="str">
        <f>IF(B40=0,"",VLOOKUP(B40,サービスコード!A:C,3,FALSE))</f>
        <v/>
      </c>
      <c r="F40" s="32"/>
      <c r="G40" s="17" t="str">
        <f t="shared" ref="G40:G47" si="2">IF(B40=0,"",(E40*F40))</f>
        <v/>
      </c>
      <c r="H40" s="18"/>
      <c r="I40" s="15"/>
      <c r="J40" s="82"/>
    </row>
    <row r="41" spans="1:10" ht="12" customHeight="1">
      <c r="A41" s="31" t="s">
        <v>92</v>
      </c>
      <c r="B41" s="33"/>
      <c r="C41" s="67" t="str">
        <f>IF(B41=0,"",VLOOKUP(B41,サービスコード!A:C,2,FALSE))</f>
        <v/>
      </c>
      <c r="D41" s="68"/>
      <c r="E41" s="16" t="str">
        <f>IF(B41=0,"",VLOOKUP(B41,サービスコード!A:C,3,FALSE))</f>
        <v/>
      </c>
      <c r="F41" s="33"/>
      <c r="G41" s="17" t="str">
        <f t="shared" si="2"/>
        <v/>
      </c>
      <c r="H41" s="19"/>
      <c r="I41" s="15"/>
      <c r="J41" s="83" t="s">
        <v>87</v>
      </c>
    </row>
    <row r="42" spans="1:10" ht="12" customHeight="1">
      <c r="A42" s="31" t="s">
        <v>93</v>
      </c>
      <c r="B42" s="33"/>
      <c r="C42" s="67" t="str">
        <f>IF(B42=0,"",VLOOKUP(B42,サービスコード!A:C,2,FALSE))</f>
        <v/>
      </c>
      <c r="D42" s="68"/>
      <c r="E42" s="16" t="str">
        <f>IF(B42=0,"",VLOOKUP(B42,サービスコード!A:C,3,FALSE))</f>
        <v/>
      </c>
      <c r="F42" s="33"/>
      <c r="G42" s="17" t="str">
        <f t="shared" si="2"/>
        <v/>
      </c>
      <c r="H42" s="19"/>
      <c r="I42" s="15"/>
      <c r="J42" s="84"/>
    </row>
    <row r="43" spans="1:10" ht="12" customHeight="1">
      <c r="A43" s="31" t="s">
        <v>94</v>
      </c>
      <c r="B43" s="33"/>
      <c r="C43" s="67" t="str">
        <f>IF(B43=0,"",VLOOKUP(B43,サービスコード!A:C,2,FALSE))</f>
        <v/>
      </c>
      <c r="D43" s="68"/>
      <c r="E43" s="16" t="str">
        <f>IF(B43=0,"",VLOOKUP(B43,サービスコード!A:C,3,FALSE))</f>
        <v/>
      </c>
      <c r="F43" s="33"/>
      <c r="G43" s="17" t="str">
        <f t="shared" si="2"/>
        <v/>
      </c>
      <c r="H43" s="19"/>
      <c r="I43" s="15"/>
      <c r="J43" s="81" t="str">
        <f>IF(E37="","0 ",J39*E37)</f>
        <v xml:space="preserve">0 </v>
      </c>
    </row>
    <row r="44" spans="1:10" ht="12" customHeight="1">
      <c r="A44" s="31" t="s">
        <v>95</v>
      </c>
      <c r="B44" s="33"/>
      <c r="C44" s="67" t="str">
        <f>IF(B44=0,"",VLOOKUP(B44,サービスコード!A:C,2,FALSE))</f>
        <v/>
      </c>
      <c r="D44" s="68"/>
      <c r="E44" s="16" t="str">
        <f>IF(B44=0,"",VLOOKUP(B44,サービスコード!A:C,3,FALSE))</f>
        <v/>
      </c>
      <c r="F44" s="33"/>
      <c r="G44" s="17" t="str">
        <f t="shared" si="2"/>
        <v/>
      </c>
      <c r="H44" s="19"/>
      <c r="I44" s="15"/>
      <c r="J44" s="82"/>
    </row>
    <row r="45" spans="1:10" ht="12" customHeight="1" thickBot="1">
      <c r="A45" s="31" t="s">
        <v>96</v>
      </c>
      <c r="B45" s="33"/>
      <c r="C45" s="67" t="str">
        <f>IF(B45=0,"",VLOOKUP(B45,サービスコード!A:C,2,FALSE))</f>
        <v/>
      </c>
      <c r="D45" s="68"/>
      <c r="E45" s="16" t="str">
        <f>IF(B45=0,"",VLOOKUP(B45,サービスコード!A:C,3,FALSE))</f>
        <v/>
      </c>
      <c r="F45" s="33"/>
      <c r="G45" s="17" t="str">
        <f t="shared" si="2"/>
        <v/>
      </c>
      <c r="H45" s="19"/>
      <c r="I45" s="15"/>
      <c r="J45" s="56" t="s">
        <v>4</v>
      </c>
    </row>
    <row r="46" spans="1:10" ht="12" customHeight="1">
      <c r="A46" s="31" t="s">
        <v>97</v>
      </c>
      <c r="B46" s="33"/>
      <c r="C46" s="67" t="str">
        <f>IF(B46=0,"",VLOOKUP(B46,サービスコード!A:C,2,FALSE))</f>
        <v/>
      </c>
      <c r="D46" s="68"/>
      <c r="E46" s="16" t="str">
        <f>IF(B46=0,"",VLOOKUP(B46,サービスコード!A:C,3,FALSE))</f>
        <v/>
      </c>
      <c r="F46" s="33"/>
      <c r="G46" s="17" t="str">
        <f t="shared" si="2"/>
        <v/>
      </c>
      <c r="H46" s="19"/>
      <c r="I46" s="15"/>
      <c r="J46" s="69">
        <f>J39-J43</f>
        <v>0</v>
      </c>
    </row>
    <row r="47" spans="1:10" ht="12" customHeight="1" thickBot="1">
      <c r="A47" s="31" t="s">
        <v>98</v>
      </c>
      <c r="B47" s="34"/>
      <c r="C47" s="67" t="str">
        <f>IF(B47=0,"",VLOOKUP(B47,サービスコード!A:C,2,FALSE))</f>
        <v/>
      </c>
      <c r="D47" s="68"/>
      <c r="E47" s="16" t="str">
        <f>IF(B47=0,"",VLOOKUP(B47,サービスコード!A:C,3,FALSE))</f>
        <v/>
      </c>
      <c r="F47" s="34"/>
      <c r="G47" s="17" t="str">
        <f t="shared" si="2"/>
        <v/>
      </c>
      <c r="H47" s="20"/>
      <c r="I47" s="15"/>
      <c r="J47" s="70"/>
    </row>
    <row r="48" spans="1:10" ht="12" customHeight="1" thickBot="1">
      <c r="A48" s="21"/>
      <c r="B48" s="21"/>
      <c r="C48" s="21"/>
      <c r="D48" s="21"/>
      <c r="E48" s="21"/>
      <c r="F48" s="21"/>
      <c r="G48" s="21"/>
      <c r="H48" s="21"/>
    </row>
    <row r="49" spans="1:10" ht="12" customHeight="1" thickBot="1">
      <c r="A49" s="85">
        <f>A37+1</f>
        <v>4</v>
      </c>
      <c r="B49" s="36" t="s">
        <v>89</v>
      </c>
      <c r="C49" s="39"/>
      <c r="D49" s="36" t="s">
        <v>10</v>
      </c>
      <c r="E49" s="87" t="str">
        <f>IF(C49="","",VLOOKUP(C49,利用者情報入力!A:D,4,FALSE))</f>
        <v/>
      </c>
      <c r="F49" s="88"/>
      <c r="G49" s="23"/>
      <c r="H49" s="23"/>
      <c r="I49" s="23"/>
    </row>
    <row r="50" spans="1:10" ht="12" customHeight="1" thickBot="1">
      <c r="A50" s="86"/>
      <c r="B50" s="36" t="s">
        <v>90</v>
      </c>
      <c r="C50" s="38" t="str">
        <f>IF(C49="","",VLOOKUP(C49,利用者情報入力!A:D,2,FALSE))</f>
        <v/>
      </c>
      <c r="D50" s="36" t="s">
        <v>9</v>
      </c>
      <c r="E50" s="89" t="str">
        <f>IF(C49="","",IF(VLOOKUP(C49,利用者情報入力!A:D,3,FALSE)="","",VLOOKUP(C49,利用者情報入力!A:D,3,FALSE)))</f>
        <v/>
      </c>
      <c r="F50" s="90"/>
      <c r="G50" s="91"/>
      <c r="H50" s="37"/>
      <c r="I50" s="22"/>
      <c r="J50" s="55" t="s">
        <v>86</v>
      </c>
    </row>
    <row r="51" spans="1:10" ht="12" customHeight="1">
      <c r="A51" s="29" t="s">
        <v>14</v>
      </c>
      <c r="B51" s="14" t="s">
        <v>3</v>
      </c>
      <c r="C51" s="29" t="s">
        <v>11</v>
      </c>
      <c r="D51" s="14"/>
      <c r="E51" s="29" t="s">
        <v>12</v>
      </c>
      <c r="F51" s="29" t="s">
        <v>2</v>
      </c>
      <c r="G51" s="29" t="s">
        <v>13</v>
      </c>
      <c r="H51" s="14" t="s">
        <v>15</v>
      </c>
      <c r="I51" s="15"/>
      <c r="J51" s="81">
        <f>SUM(G52:G59)</f>
        <v>0</v>
      </c>
    </row>
    <row r="52" spans="1:10" ht="12" customHeight="1">
      <c r="A52" s="31" t="s">
        <v>91</v>
      </c>
      <c r="B52" s="32"/>
      <c r="C52" s="67" t="str">
        <f>IF(B52=0,"",VLOOKUP(B52,サービスコード!A:C,2,FALSE))</f>
        <v/>
      </c>
      <c r="D52" s="68"/>
      <c r="E52" s="16" t="str">
        <f>IF(B52=0,"",VLOOKUP(B52,サービスコード!A:C,3,FALSE))</f>
        <v/>
      </c>
      <c r="F52" s="32"/>
      <c r="G52" s="17" t="str">
        <f t="shared" ref="G52:G59" si="3">IF(B52=0,"",(E52*F52))</f>
        <v/>
      </c>
      <c r="H52" s="18"/>
      <c r="I52" s="15"/>
      <c r="J52" s="82"/>
    </row>
    <row r="53" spans="1:10" ht="12" customHeight="1">
      <c r="A53" s="31" t="s">
        <v>92</v>
      </c>
      <c r="B53" s="33"/>
      <c r="C53" s="67" t="str">
        <f>IF(B53=0,"",VLOOKUP(B53,サービスコード!A:C,2,FALSE))</f>
        <v/>
      </c>
      <c r="D53" s="68"/>
      <c r="E53" s="16" t="str">
        <f>IF(B53=0,"",VLOOKUP(B53,サービスコード!A:C,3,FALSE))</f>
        <v/>
      </c>
      <c r="F53" s="33"/>
      <c r="G53" s="17" t="str">
        <f t="shared" si="3"/>
        <v/>
      </c>
      <c r="H53" s="19"/>
      <c r="I53" s="15"/>
      <c r="J53" s="83" t="s">
        <v>87</v>
      </c>
    </row>
    <row r="54" spans="1:10" ht="12" customHeight="1">
      <c r="A54" s="31" t="s">
        <v>93</v>
      </c>
      <c r="B54" s="33"/>
      <c r="C54" s="67" t="str">
        <f>IF(B54=0,"",VLOOKUP(B54,サービスコード!A:C,2,FALSE))</f>
        <v/>
      </c>
      <c r="D54" s="68"/>
      <c r="E54" s="16" t="str">
        <f>IF(B54=0,"",VLOOKUP(B54,サービスコード!A:C,3,FALSE))</f>
        <v/>
      </c>
      <c r="F54" s="33"/>
      <c r="G54" s="17" t="str">
        <f t="shared" si="3"/>
        <v/>
      </c>
      <c r="H54" s="19"/>
      <c r="I54" s="15"/>
      <c r="J54" s="84"/>
    </row>
    <row r="55" spans="1:10" ht="12" customHeight="1">
      <c r="A55" s="31" t="s">
        <v>94</v>
      </c>
      <c r="B55" s="33"/>
      <c r="C55" s="67" t="str">
        <f>IF(B55=0,"",VLOOKUP(B55,サービスコード!A:C,2,FALSE))</f>
        <v/>
      </c>
      <c r="D55" s="68"/>
      <c r="E55" s="16" t="str">
        <f>IF(B55=0,"",VLOOKUP(B55,サービスコード!A:C,3,FALSE))</f>
        <v/>
      </c>
      <c r="F55" s="33"/>
      <c r="G55" s="17" t="str">
        <f t="shared" si="3"/>
        <v/>
      </c>
      <c r="H55" s="19"/>
      <c r="I55" s="15"/>
      <c r="J55" s="81" t="str">
        <f>IF(E49="","0 ",J51*E49)</f>
        <v xml:space="preserve">0 </v>
      </c>
    </row>
    <row r="56" spans="1:10" ht="12" customHeight="1">
      <c r="A56" s="31" t="s">
        <v>95</v>
      </c>
      <c r="B56" s="33"/>
      <c r="C56" s="67" t="str">
        <f>IF(B56=0,"",VLOOKUP(B56,サービスコード!A:C,2,FALSE))</f>
        <v/>
      </c>
      <c r="D56" s="68"/>
      <c r="E56" s="16" t="str">
        <f>IF(B56=0,"",VLOOKUP(B56,サービスコード!A:C,3,FALSE))</f>
        <v/>
      </c>
      <c r="F56" s="33"/>
      <c r="G56" s="17" t="str">
        <f t="shared" si="3"/>
        <v/>
      </c>
      <c r="H56" s="19"/>
      <c r="I56" s="15"/>
      <c r="J56" s="82"/>
    </row>
    <row r="57" spans="1:10" ht="12" customHeight="1" thickBot="1">
      <c r="A57" s="31" t="s">
        <v>96</v>
      </c>
      <c r="B57" s="33"/>
      <c r="C57" s="67" t="str">
        <f>IF(B57=0,"",VLOOKUP(B57,サービスコード!A:C,2,FALSE))</f>
        <v/>
      </c>
      <c r="D57" s="68"/>
      <c r="E57" s="16" t="str">
        <f>IF(B57=0,"",VLOOKUP(B57,サービスコード!A:C,3,FALSE))</f>
        <v/>
      </c>
      <c r="F57" s="33"/>
      <c r="G57" s="17" t="str">
        <f t="shared" si="3"/>
        <v/>
      </c>
      <c r="H57" s="19"/>
      <c r="I57" s="15"/>
      <c r="J57" s="56" t="s">
        <v>4</v>
      </c>
    </row>
    <row r="58" spans="1:10" ht="12" customHeight="1">
      <c r="A58" s="31" t="s">
        <v>97</v>
      </c>
      <c r="B58" s="33"/>
      <c r="C58" s="67" t="str">
        <f>IF(B58=0,"",VLOOKUP(B58,サービスコード!A:C,2,FALSE))</f>
        <v/>
      </c>
      <c r="D58" s="68"/>
      <c r="E58" s="16" t="str">
        <f>IF(B58=0,"",VLOOKUP(B58,サービスコード!A:C,3,FALSE))</f>
        <v/>
      </c>
      <c r="F58" s="33"/>
      <c r="G58" s="17" t="str">
        <f t="shared" si="3"/>
        <v/>
      </c>
      <c r="H58" s="19"/>
      <c r="I58" s="15"/>
      <c r="J58" s="69">
        <f>J51-J55</f>
        <v>0</v>
      </c>
    </row>
    <row r="59" spans="1:10" ht="12" customHeight="1" thickBot="1">
      <c r="A59" s="31" t="s">
        <v>98</v>
      </c>
      <c r="B59" s="34"/>
      <c r="C59" s="67" t="str">
        <f>IF(B59=0,"",VLOOKUP(B59,サービスコード!A:C,2,FALSE))</f>
        <v/>
      </c>
      <c r="D59" s="68"/>
      <c r="E59" s="16" t="str">
        <f>IF(B59=0,"",VLOOKUP(B59,サービスコード!A:C,3,FALSE))</f>
        <v/>
      </c>
      <c r="F59" s="34"/>
      <c r="G59" s="17" t="str">
        <f t="shared" si="3"/>
        <v/>
      </c>
      <c r="H59" s="20"/>
      <c r="I59" s="15"/>
      <c r="J59" s="70"/>
    </row>
    <row r="60" spans="1:10" ht="12" customHeight="1" thickBot="1">
      <c r="A60" s="21"/>
      <c r="B60" s="21"/>
      <c r="C60" s="21"/>
      <c r="D60" s="21"/>
      <c r="E60" s="21"/>
      <c r="F60" s="21"/>
      <c r="G60" s="21"/>
      <c r="H60" s="21"/>
    </row>
    <row r="61" spans="1:10" ht="12" customHeight="1" thickBot="1">
      <c r="A61" s="85">
        <f>A49+1</f>
        <v>5</v>
      </c>
      <c r="B61" s="36" t="s">
        <v>89</v>
      </c>
      <c r="C61" s="39"/>
      <c r="D61" s="36" t="s">
        <v>10</v>
      </c>
      <c r="E61" s="87" t="str">
        <f>IF(C61="","",VLOOKUP(C61,利用者情報入力!A:D,4,FALSE))</f>
        <v/>
      </c>
      <c r="F61" s="88"/>
      <c r="G61" s="23"/>
      <c r="H61" s="23"/>
      <c r="I61" s="23"/>
    </row>
    <row r="62" spans="1:10" ht="12" customHeight="1" thickBot="1">
      <c r="A62" s="86"/>
      <c r="B62" s="36" t="s">
        <v>90</v>
      </c>
      <c r="C62" s="38" t="str">
        <f>IF(C61="","",VLOOKUP(C61,利用者情報入力!A:D,2,FALSE))</f>
        <v/>
      </c>
      <c r="D62" s="36" t="s">
        <v>9</v>
      </c>
      <c r="E62" s="89" t="str">
        <f>IF(C61="","",IF(VLOOKUP(C61,利用者情報入力!A:D,3,FALSE)="","",VLOOKUP(C61,利用者情報入力!A:D,3,FALSE)))</f>
        <v/>
      </c>
      <c r="F62" s="90"/>
      <c r="G62" s="91"/>
      <c r="H62" s="37"/>
      <c r="I62" s="22"/>
      <c r="J62" s="55" t="s">
        <v>86</v>
      </c>
    </row>
    <row r="63" spans="1:10" ht="12" customHeight="1">
      <c r="A63" s="29" t="s">
        <v>14</v>
      </c>
      <c r="B63" s="14" t="s">
        <v>3</v>
      </c>
      <c r="C63" s="29" t="s">
        <v>11</v>
      </c>
      <c r="D63" s="14"/>
      <c r="E63" s="29" t="s">
        <v>12</v>
      </c>
      <c r="F63" s="29" t="s">
        <v>2</v>
      </c>
      <c r="G63" s="29" t="s">
        <v>13</v>
      </c>
      <c r="H63" s="14" t="s">
        <v>15</v>
      </c>
      <c r="I63" s="15"/>
      <c r="J63" s="81">
        <f>SUM(G64:G71)</f>
        <v>0</v>
      </c>
    </row>
    <row r="64" spans="1:10" ht="12" customHeight="1">
      <c r="A64" s="31" t="s">
        <v>91</v>
      </c>
      <c r="B64" s="32"/>
      <c r="C64" s="67" t="str">
        <f>IF(B64=0,"",VLOOKUP(B64,サービスコード!A:C,2,FALSE))</f>
        <v/>
      </c>
      <c r="D64" s="68"/>
      <c r="E64" s="16" t="str">
        <f>IF(B64=0,"",VLOOKUP(B64,サービスコード!A:C,3,FALSE))</f>
        <v/>
      </c>
      <c r="F64" s="32"/>
      <c r="G64" s="17" t="str">
        <f t="shared" ref="G64:G71" si="4">IF(B64=0,"",(E64*F64))</f>
        <v/>
      </c>
      <c r="H64" s="18"/>
      <c r="I64" s="15"/>
      <c r="J64" s="82"/>
    </row>
    <row r="65" spans="1:10" ht="12" customHeight="1">
      <c r="A65" s="31" t="s">
        <v>92</v>
      </c>
      <c r="B65" s="33"/>
      <c r="C65" s="67" t="str">
        <f>IF(B65=0,"",VLOOKUP(B65,サービスコード!A:C,2,FALSE))</f>
        <v/>
      </c>
      <c r="D65" s="68"/>
      <c r="E65" s="16" t="str">
        <f>IF(B65=0,"",VLOOKUP(B65,サービスコード!A:C,3,FALSE))</f>
        <v/>
      </c>
      <c r="F65" s="33"/>
      <c r="G65" s="17" t="str">
        <f t="shared" si="4"/>
        <v/>
      </c>
      <c r="H65" s="19"/>
      <c r="I65" s="15"/>
      <c r="J65" s="83" t="s">
        <v>87</v>
      </c>
    </row>
    <row r="66" spans="1:10" ht="12" customHeight="1">
      <c r="A66" s="31" t="s">
        <v>93</v>
      </c>
      <c r="B66" s="33"/>
      <c r="C66" s="67" t="str">
        <f>IF(B66=0,"",VLOOKUP(B66,サービスコード!A:C,2,FALSE))</f>
        <v/>
      </c>
      <c r="D66" s="68"/>
      <c r="E66" s="16" t="str">
        <f>IF(B66=0,"",VLOOKUP(B66,サービスコード!A:C,3,FALSE))</f>
        <v/>
      </c>
      <c r="F66" s="33"/>
      <c r="G66" s="17" t="str">
        <f t="shared" si="4"/>
        <v/>
      </c>
      <c r="H66" s="19"/>
      <c r="I66" s="15"/>
      <c r="J66" s="84"/>
    </row>
    <row r="67" spans="1:10" ht="12" customHeight="1">
      <c r="A67" s="31" t="s">
        <v>94</v>
      </c>
      <c r="B67" s="33"/>
      <c r="C67" s="67" t="str">
        <f>IF(B67=0,"",VLOOKUP(B67,サービスコード!A:C,2,FALSE))</f>
        <v/>
      </c>
      <c r="D67" s="68"/>
      <c r="E67" s="16" t="str">
        <f>IF(B67=0,"",VLOOKUP(B67,サービスコード!A:C,3,FALSE))</f>
        <v/>
      </c>
      <c r="F67" s="33"/>
      <c r="G67" s="17" t="str">
        <f t="shared" si="4"/>
        <v/>
      </c>
      <c r="H67" s="19"/>
      <c r="I67" s="15"/>
      <c r="J67" s="81" t="str">
        <f>IF(E61="","0 ",J63*E61)</f>
        <v xml:space="preserve">0 </v>
      </c>
    </row>
    <row r="68" spans="1:10" ht="12" customHeight="1">
      <c r="A68" s="31" t="s">
        <v>95</v>
      </c>
      <c r="B68" s="33"/>
      <c r="C68" s="67" t="str">
        <f>IF(B68=0,"",VLOOKUP(B68,サービスコード!A:C,2,FALSE))</f>
        <v/>
      </c>
      <c r="D68" s="68"/>
      <c r="E68" s="16" t="str">
        <f>IF(B68=0,"",VLOOKUP(B68,サービスコード!A:C,3,FALSE))</f>
        <v/>
      </c>
      <c r="F68" s="33"/>
      <c r="G68" s="17" t="str">
        <f t="shared" si="4"/>
        <v/>
      </c>
      <c r="H68" s="19"/>
      <c r="I68" s="15"/>
      <c r="J68" s="82"/>
    </row>
    <row r="69" spans="1:10" ht="12" customHeight="1" thickBot="1">
      <c r="A69" s="31" t="s">
        <v>96</v>
      </c>
      <c r="B69" s="33"/>
      <c r="C69" s="67" t="str">
        <f>IF(B69=0,"",VLOOKUP(B69,サービスコード!A:C,2,FALSE))</f>
        <v/>
      </c>
      <c r="D69" s="68"/>
      <c r="E69" s="16" t="str">
        <f>IF(B69=0,"",VLOOKUP(B69,サービスコード!A:C,3,FALSE))</f>
        <v/>
      </c>
      <c r="F69" s="33"/>
      <c r="G69" s="17" t="str">
        <f t="shared" si="4"/>
        <v/>
      </c>
      <c r="H69" s="19"/>
      <c r="I69" s="15"/>
      <c r="J69" s="56" t="s">
        <v>4</v>
      </c>
    </row>
    <row r="70" spans="1:10" ht="12" customHeight="1">
      <c r="A70" s="31" t="s">
        <v>97</v>
      </c>
      <c r="B70" s="33"/>
      <c r="C70" s="67" t="str">
        <f>IF(B70=0,"",VLOOKUP(B70,サービスコード!A:C,2,FALSE))</f>
        <v/>
      </c>
      <c r="D70" s="68"/>
      <c r="E70" s="16" t="str">
        <f>IF(B70=0,"",VLOOKUP(B70,サービスコード!A:C,3,FALSE))</f>
        <v/>
      </c>
      <c r="F70" s="33"/>
      <c r="G70" s="17" t="str">
        <f t="shared" si="4"/>
        <v/>
      </c>
      <c r="H70" s="19"/>
      <c r="I70" s="15"/>
      <c r="J70" s="69">
        <f>J63-J67</f>
        <v>0</v>
      </c>
    </row>
    <row r="71" spans="1:10" ht="12" customHeight="1" thickBot="1">
      <c r="A71" s="31" t="s">
        <v>98</v>
      </c>
      <c r="B71" s="34"/>
      <c r="C71" s="67" t="str">
        <f>IF(B71=0,"",VLOOKUP(B71,サービスコード!A:C,2,FALSE))</f>
        <v/>
      </c>
      <c r="D71" s="68"/>
      <c r="E71" s="16" t="str">
        <f>IF(B71=0,"",VLOOKUP(B71,サービスコード!A:C,3,FALSE))</f>
        <v/>
      </c>
      <c r="F71" s="34"/>
      <c r="G71" s="17" t="str">
        <f t="shared" si="4"/>
        <v/>
      </c>
      <c r="H71" s="20"/>
      <c r="I71" s="15"/>
      <c r="J71" s="70"/>
    </row>
    <row r="72" spans="1:10" ht="12" customHeight="1" thickBot="1">
      <c r="A72" s="21"/>
      <c r="B72" s="21"/>
      <c r="C72" s="21"/>
      <c r="D72" s="21"/>
      <c r="E72" s="21"/>
      <c r="F72" s="21"/>
      <c r="G72" s="21"/>
      <c r="H72" s="21"/>
    </row>
    <row r="73" spans="1:10" ht="12" customHeight="1" thickBot="1">
      <c r="A73" s="85">
        <f>A61+1</f>
        <v>6</v>
      </c>
      <c r="B73" s="36" t="s">
        <v>89</v>
      </c>
      <c r="C73" s="39"/>
      <c r="D73" s="36" t="s">
        <v>10</v>
      </c>
      <c r="E73" s="87" t="str">
        <f>IF(C73="","",VLOOKUP(C73,利用者情報入力!A:D,4,FALSE))</f>
        <v/>
      </c>
      <c r="F73" s="88"/>
      <c r="G73" s="23"/>
      <c r="H73" s="23"/>
      <c r="I73" s="23"/>
    </row>
    <row r="74" spans="1:10" ht="12" customHeight="1" thickBot="1">
      <c r="A74" s="86"/>
      <c r="B74" s="36" t="s">
        <v>90</v>
      </c>
      <c r="C74" s="38" t="str">
        <f>IF(C73="","",VLOOKUP(C73,利用者情報入力!A:D,2,FALSE))</f>
        <v/>
      </c>
      <c r="D74" s="36" t="s">
        <v>9</v>
      </c>
      <c r="E74" s="89" t="str">
        <f>IF(C73="","",IF(VLOOKUP(C73,利用者情報入力!A:D,3,FALSE)="","",VLOOKUP(C73,利用者情報入力!A:D,3,FALSE)))</f>
        <v/>
      </c>
      <c r="F74" s="90"/>
      <c r="G74" s="91"/>
      <c r="H74" s="37"/>
      <c r="I74" s="22"/>
      <c r="J74" s="55" t="s">
        <v>86</v>
      </c>
    </row>
    <row r="75" spans="1:10" ht="12" customHeight="1">
      <c r="A75" s="29" t="s">
        <v>14</v>
      </c>
      <c r="B75" s="14" t="s">
        <v>3</v>
      </c>
      <c r="C75" s="29" t="s">
        <v>11</v>
      </c>
      <c r="D75" s="14"/>
      <c r="E75" s="29" t="s">
        <v>12</v>
      </c>
      <c r="F75" s="29" t="s">
        <v>2</v>
      </c>
      <c r="G75" s="29" t="s">
        <v>13</v>
      </c>
      <c r="H75" s="14" t="s">
        <v>15</v>
      </c>
      <c r="I75" s="15"/>
      <c r="J75" s="81">
        <f>SUM(G76:G83)</f>
        <v>0</v>
      </c>
    </row>
    <row r="76" spans="1:10" ht="12" customHeight="1">
      <c r="A76" s="31" t="s">
        <v>91</v>
      </c>
      <c r="B76" s="32"/>
      <c r="C76" s="67" t="str">
        <f>IF(B76=0,"",VLOOKUP(B76,サービスコード!A:C,2,FALSE))</f>
        <v/>
      </c>
      <c r="D76" s="68"/>
      <c r="E76" s="16" t="str">
        <f>IF(B76=0,"",VLOOKUP(B76,サービスコード!A:C,3,FALSE))</f>
        <v/>
      </c>
      <c r="F76" s="32"/>
      <c r="G76" s="17" t="str">
        <f t="shared" ref="G76:G83" si="5">IF(B76=0,"",(E76*F76))</f>
        <v/>
      </c>
      <c r="H76" s="18"/>
      <c r="I76" s="15"/>
      <c r="J76" s="82"/>
    </row>
    <row r="77" spans="1:10" ht="12" customHeight="1">
      <c r="A77" s="31" t="s">
        <v>92</v>
      </c>
      <c r="B77" s="33"/>
      <c r="C77" s="67" t="str">
        <f>IF(B77=0,"",VLOOKUP(B77,サービスコード!A:C,2,FALSE))</f>
        <v/>
      </c>
      <c r="D77" s="68"/>
      <c r="E77" s="16" t="str">
        <f>IF(B77=0,"",VLOOKUP(B77,サービスコード!A:C,3,FALSE))</f>
        <v/>
      </c>
      <c r="F77" s="33"/>
      <c r="G77" s="17" t="str">
        <f t="shared" si="5"/>
        <v/>
      </c>
      <c r="H77" s="19"/>
      <c r="I77" s="15"/>
      <c r="J77" s="83" t="s">
        <v>87</v>
      </c>
    </row>
    <row r="78" spans="1:10" ht="12" customHeight="1">
      <c r="A78" s="31" t="s">
        <v>93</v>
      </c>
      <c r="B78" s="33"/>
      <c r="C78" s="67" t="str">
        <f>IF(B78=0,"",VLOOKUP(B78,サービスコード!A:C,2,FALSE))</f>
        <v/>
      </c>
      <c r="D78" s="68"/>
      <c r="E78" s="16" t="str">
        <f>IF(B78=0,"",VLOOKUP(B78,サービスコード!A:C,3,FALSE))</f>
        <v/>
      </c>
      <c r="F78" s="33"/>
      <c r="G78" s="17" t="str">
        <f t="shared" si="5"/>
        <v/>
      </c>
      <c r="H78" s="19"/>
      <c r="I78" s="15"/>
      <c r="J78" s="84"/>
    </row>
    <row r="79" spans="1:10" ht="12" customHeight="1">
      <c r="A79" s="31" t="s">
        <v>94</v>
      </c>
      <c r="B79" s="33"/>
      <c r="C79" s="67" t="str">
        <f>IF(B79=0,"",VLOOKUP(B79,サービスコード!A:C,2,FALSE))</f>
        <v/>
      </c>
      <c r="D79" s="68"/>
      <c r="E79" s="16" t="str">
        <f>IF(B79=0,"",VLOOKUP(B79,サービスコード!A:C,3,FALSE))</f>
        <v/>
      </c>
      <c r="F79" s="33"/>
      <c r="G79" s="17" t="str">
        <f t="shared" si="5"/>
        <v/>
      </c>
      <c r="H79" s="19"/>
      <c r="I79" s="15"/>
      <c r="J79" s="81" t="str">
        <f>IF(E73="","0 ",J75*E73)</f>
        <v xml:space="preserve">0 </v>
      </c>
    </row>
    <row r="80" spans="1:10" ht="12" customHeight="1">
      <c r="A80" s="31" t="s">
        <v>95</v>
      </c>
      <c r="B80" s="33"/>
      <c r="C80" s="67" t="str">
        <f>IF(B80=0,"",VLOOKUP(B80,サービスコード!A:C,2,FALSE))</f>
        <v/>
      </c>
      <c r="D80" s="68"/>
      <c r="E80" s="16" t="str">
        <f>IF(B80=0,"",VLOOKUP(B80,サービスコード!A:C,3,FALSE))</f>
        <v/>
      </c>
      <c r="F80" s="33"/>
      <c r="G80" s="17" t="str">
        <f t="shared" si="5"/>
        <v/>
      </c>
      <c r="H80" s="19"/>
      <c r="I80" s="15"/>
      <c r="J80" s="82"/>
    </row>
    <row r="81" spans="1:10" ht="12" customHeight="1" thickBot="1">
      <c r="A81" s="31" t="s">
        <v>96</v>
      </c>
      <c r="B81" s="33"/>
      <c r="C81" s="67" t="str">
        <f>IF(B81=0,"",VLOOKUP(B81,サービスコード!A:C,2,FALSE))</f>
        <v/>
      </c>
      <c r="D81" s="68"/>
      <c r="E81" s="16" t="str">
        <f>IF(B81=0,"",VLOOKUP(B81,サービスコード!A:C,3,FALSE))</f>
        <v/>
      </c>
      <c r="F81" s="33"/>
      <c r="G81" s="17" t="str">
        <f t="shared" si="5"/>
        <v/>
      </c>
      <c r="H81" s="19"/>
      <c r="I81" s="15"/>
      <c r="J81" s="56" t="s">
        <v>4</v>
      </c>
    </row>
    <row r="82" spans="1:10" ht="12" customHeight="1">
      <c r="A82" s="31" t="s">
        <v>97</v>
      </c>
      <c r="B82" s="33"/>
      <c r="C82" s="67" t="str">
        <f>IF(B82=0,"",VLOOKUP(B82,サービスコード!A:C,2,FALSE))</f>
        <v/>
      </c>
      <c r="D82" s="68"/>
      <c r="E82" s="16" t="str">
        <f>IF(B82=0,"",VLOOKUP(B82,サービスコード!A:C,3,FALSE))</f>
        <v/>
      </c>
      <c r="F82" s="33"/>
      <c r="G82" s="17" t="str">
        <f t="shared" si="5"/>
        <v/>
      </c>
      <c r="H82" s="19"/>
      <c r="I82" s="15"/>
      <c r="J82" s="69">
        <f>J75-J79</f>
        <v>0</v>
      </c>
    </row>
    <row r="83" spans="1:10" ht="12" customHeight="1" thickBot="1">
      <c r="A83" s="31" t="s">
        <v>98</v>
      </c>
      <c r="B83" s="34"/>
      <c r="C83" s="67" t="str">
        <f>IF(B83=0,"",VLOOKUP(B83,サービスコード!A:C,2,FALSE))</f>
        <v/>
      </c>
      <c r="D83" s="68"/>
      <c r="E83" s="16" t="str">
        <f>IF(B83=0,"",VLOOKUP(B83,サービスコード!A:C,3,FALSE))</f>
        <v/>
      </c>
      <c r="F83" s="34"/>
      <c r="G83" s="17" t="str">
        <f t="shared" si="5"/>
        <v/>
      </c>
      <c r="H83" s="20"/>
      <c r="I83" s="15"/>
      <c r="J83" s="70"/>
    </row>
    <row r="84" spans="1:10" ht="12" customHeight="1" thickBot="1">
      <c r="A84" s="21"/>
      <c r="B84" s="21"/>
      <c r="C84" s="21"/>
      <c r="D84" s="21"/>
      <c r="E84" s="21"/>
      <c r="F84" s="21"/>
      <c r="G84" s="21"/>
      <c r="H84" s="21"/>
    </row>
    <row r="85" spans="1:10" ht="12" customHeight="1" thickBot="1">
      <c r="A85" s="85">
        <f>A73+1</f>
        <v>7</v>
      </c>
      <c r="B85" s="36" t="s">
        <v>89</v>
      </c>
      <c r="C85" s="39"/>
      <c r="D85" s="36" t="s">
        <v>10</v>
      </c>
      <c r="E85" s="87" t="str">
        <f>IF(C85="","",VLOOKUP(C85,利用者情報入力!A:D,4,FALSE))</f>
        <v/>
      </c>
      <c r="F85" s="88"/>
      <c r="G85" s="23"/>
      <c r="H85" s="23"/>
      <c r="I85" s="23"/>
    </row>
    <row r="86" spans="1:10" ht="12" customHeight="1" thickBot="1">
      <c r="A86" s="86"/>
      <c r="B86" s="36" t="s">
        <v>90</v>
      </c>
      <c r="C86" s="38" t="str">
        <f>IF(C85="","",VLOOKUP(C85,利用者情報入力!A:D,2,FALSE))</f>
        <v/>
      </c>
      <c r="D86" s="36" t="s">
        <v>9</v>
      </c>
      <c r="E86" s="89" t="str">
        <f>IF(C85="","",IF(VLOOKUP(C85,利用者情報入力!A:D,3,FALSE)="","",VLOOKUP(C85,利用者情報入力!A:D,3,FALSE)))</f>
        <v/>
      </c>
      <c r="F86" s="90"/>
      <c r="G86" s="91"/>
      <c r="H86" s="37"/>
      <c r="I86" s="22"/>
      <c r="J86" s="55" t="s">
        <v>86</v>
      </c>
    </row>
    <row r="87" spans="1:10" ht="12" customHeight="1">
      <c r="A87" s="29" t="s">
        <v>14</v>
      </c>
      <c r="B87" s="14" t="s">
        <v>3</v>
      </c>
      <c r="C87" s="29" t="s">
        <v>11</v>
      </c>
      <c r="D87" s="14"/>
      <c r="E87" s="29" t="s">
        <v>12</v>
      </c>
      <c r="F87" s="29" t="s">
        <v>2</v>
      </c>
      <c r="G87" s="29" t="s">
        <v>13</v>
      </c>
      <c r="H87" s="14" t="s">
        <v>15</v>
      </c>
      <c r="I87" s="15"/>
      <c r="J87" s="81">
        <f>SUM(G88:G95)</f>
        <v>0</v>
      </c>
    </row>
    <row r="88" spans="1:10" ht="12" customHeight="1">
      <c r="A88" s="31" t="s">
        <v>91</v>
      </c>
      <c r="B88" s="32"/>
      <c r="C88" s="67" t="str">
        <f>IF(B88=0,"",VLOOKUP(B88,サービスコード!A:C,2,FALSE))</f>
        <v/>
      </c>
      <c r="D88" s="68"/>
      <c r="E88" s="16" t="str">
        <f>IF(B88=0,"",VLOOKUP(B88,サービスコード!A:C,3,FALSE))</f>
        <v/>
      </c>
      <c r="F88" s="32"/>
      <c r="G88" s="17" t="str">
        <f t="shared" ref="G88:G95" si="6">IF(B88=0,"",(E88*F88))</f>
        <v/>
      </c>
      <c r="H88" s="18"/>
      <c r="I88" s="15"/>
      <c r="J88" s="82"/>
    </row>
    <row r="89" spans="1:10" ht="12" customHeight="1">
      <c r="A89" s="31" t="s">
        <v>92</v>
      </c>
      <c r="B89" s="33"/>
      <c r="C89" s="67" t="str">
        <f>IF(B89=0,"",VLOOKUP(B89,サービスコード!A:C,2,FALSE))</f>
        <v/>
      </c>
      <c r="D89" s="68"/>
      <c r="E89" s="16" t="str">
        <f>IF(B89=0,"",VLOOKUP(B89,サービスコード!A:C,3,FALSE))</f>
        <v/>
      </c>
      <c r="F89" s="33"/>
      <c r="G89" s="17" t="str">
        <f t="shared" si="6"/>
        <v/>
      </c>
      <c r="H89" s="19"/>
      <c r="I89" s="15"/>
      <c r="J89" s="83" t="s">
        <v>87</v>
      </c>
    </row>
    <row r="90" spans="1:10" ht="12" customHeight="1">
      <c r="A90" s="31" t="s">
        <v>93</v>
      </c>
      <c r="B90" s="33"/>
      <c r="C90" s="67" t="str">
        <f>IF(B90=0,"",VLOOKUP(B90,サービスコード!A:C,2,FALSE))</f>
        <v/>
      </c>
      <c r="D90" s="68"/>
      <c r="E90" s="16" t="str">
        <f>IF(B90=0,"",VLOOKUP(B90,サービスコード!A:C,3,FALSE))</f>
        <v/>
      </c>
      <c r="F90" s="33"/>
      <c r="G90" s="17" t="str">
        <f t="shared" si="6"/>
        <v/>
      </c>
      <c r="H90" s="19"/>
      <c r="I90" s="15"/>
      <c r="J90" s="84"/>
    </row>
    <row r="91" spans="1:10" ht="12" customHeight="1">
      <c r="A91" s="31" t="s">
        <v>94</v>
      </c>
      <c r="B91" s="33"/>
      <c r="C91" s="67" t="str">
        <f>IF(B91=0,"",VLOOKUP(B91,サービスコード!A:C,2,FALSE))</f>
        <v/>
      </c>
      <c r="D91" s="68"/>
      <c r="E91" s="16" t="str">
        <f>IF(B91=0,"",VLOOKUP(B91,サービスコード!A:C,3,FALSE))</f>
        <v/>
      </c>
      <c r="F91" s="33"/>
      <c r="G91" s="17" t="str">
        <f t="shared" si="6"/>
        <v/>
      </c>
      <c r="H91" s="19"/>
      <c r="I91" s="15"/>
      <c r="J91" s="81" t="str">
        <f>IF(E85="","0 ",J87*E85)</f>
        <v xml:space="preserve">0 </v>
      </c>
    </row>
    <row r="92" spans="1:10" ht="12" customHeight="1">
      <c r="A92" s="31" t="s">
        <v>95</v>
      </c>
      <c r="B92" s="33"/>
      <c r="C92" s="67" t="str">
        <f>IF(B92=0,"",VLOOKUP(B92,サービスコード!A:C,2,FALSE))</f>
        <v/>
      </c>
      <c r="D92" s="68"/>
      <c r="E92" s="16" t="str">
        <f>IF(B92=0,"",VLOOKUP(B92,サービスコード!A:C,3,FALSE))</f>
        <v/>
      </c>
      <c r="F92" s="33"/>
      <c r="G92" s="17" t="str">
        <f t="shared" si="6"/>
        <v/>
      </c>
      <c r="H92" s="19"/>
      <c r="I92" s="15"/>
      <c r="J92" s="82"/>
    </row>
    <row r="93" spans="1:10" ht="12" customHeight="1" thickBot="1">
      <c r="A93" s="31" t="s">
        <v>96</v>
      </c>
      <c r="B93" s="33"/>
      <c r="C93" s="67" t="str">
        <f>IF(B93=0,"",VLOOKUP(B93,サービスコード!A:C,2,FALSE))</f>
        <v/>
      </c>
      <c r="D93" s="68"/>
      <c r="E93" s="16" t="str">
        <f>IF(B93=0,"",VLOOKUP(B93,サービスコード!A:C,3,FALSE))</f>
        <v/>
      </c>
      <c r="F93" s="33"/>
      <c r="G93" s="17" t="str">
        <f t="shared" si="6"/>
        <v/>
      </c>
      <c r="H93" s="19"/>
      <c r="I93" s="15"/>
      <c r="J93" s="56" t="s">
        <v>4</v>
      </c>
    </row>
    <row r="94" spans="1:10" ht="12" customHeight="1">
      <c r="A94" s="31" t="s">
        <v>97</v>
      </c>
      <c r="B94" s="33"/>
      <c r="C94" s="67" t="str">
        <f>IF(B94=0,"",VLOOKUP(B94,サービスコード!A:C,2,FALSE))</f>
        <v/>
      </c>
      <c r="D94" s="68"/>
      <c r="E94" s="16" t="str">
        <f>IF(B94=0,"",VLOOKUP(B94,サービスコード!A:C,3,FALSE))</f>
        <v/>
      </c>
      <c r="F94" s="33"/>
      <c r="G94" s="17" t="str">
        <f t="shared" si="6"/>
        <v/>
      </c>
      <c r="H94" s="19"/>
      <c r="I94" s="15"/>
      <c r="J94" s="69">
        <f>J87-J91</f>
        <v>0</v>
      </c>
    </row>
    <row r="95" spans="1:10" ht="12" customHeight="1" thickBot="1">
      <c r="A95" s="31" t="s">
        <v>98</v>
      </c>
      <c r="B95" s="34"/>
      <c r="C95" s="67" t="str">
        <f>IF(B95=0,"",VLOOKUP(B95,サービスコード!A:C,2,FALSE))</f>
        <v/>
      </c>
      <c r="D95" s="68"/>
      <c r="E95" s="16" t="str">
        <f>IF(B95=0,"",VLOOKUP(B95,サービスコード!A:C,3,FALSE))</f>
        <v/>
      </c>
      <c r="F95" s="34"/>
      <c r="G95" s="17" t="str">
        <f t="shared" si="6"/>
        <v/>
      </c>
      <c r="H95" s="20"/>
      <c r="I95" s="15"/>
      <c r="J95" s="70"/>
    </row>
    <row r="96" spans="1:10" ht="12" customHeight="1" thickBot="1">
      <c r="A96" s="21"/>
      <c r="B96" s="21"/>
      <c r="C96" s="21"/>
      <c r="D96" s="21"/>
      <c r="E96" s="21"/>
      <c r="F96" s="21"/>
      <c r="G96" s="21"/>
      <c r="H96" s="21"/>
    </row>
    <row r="97" spans="1:10" ht="12" customHeight="1" thickBot="1">
      <c r="A97" s="85">
        <f>A85+1</f>
        <v>8</v>
      </c>
      <c r="B97" s="36" t="s">
        <v>89</v>
      </c>
      <c r="C97" s="39"/>
      <c r="D97" s="36" t="s">
        <v>10</v>
      </c>
      <c r="E97" s="87" t="str">
        <f>IF(C97="","",VLOOKUP(C97,利用者情報入力!A:D,4,FALSE))</f>
        <v/>
      </c>
      <c r="F97" s="88"/>
      <c r="G97" s="23"/>
      <c r="H97" s="23"/>
      <c r="I97" s="23"/>
    </row>
    <row r="98" spans="1:10" ht="12" customHeight="1" thickBot="1">
      <c r="A98" s="86"/>
      <c r="B98" s="36" t="s">
        <v>90</v>
      </c>
      <c r="C98" s="38" t="str">
        <f>IF(C97="","",VLOOKUP(C97,利用者情報入力!A:D,2,FALSE))</f>
        <v/>
      </c>
      <c r="D98" s="36" t="s">
        <v>9</v>
      </c>
      <c r="E98" s="89" t="str">
        <f>IF(C97="","",IF(VLOOKUP(C97,利用者情報入力!A:D,3,FALSE)="","",VLOOKUP(C97,利用者情報入力!A:D,3,FALSE)))</f>
        <v/>
      </c>
      <c r="F98" s="90"/>
      <c r="G98" s="91"/>
      <c r="H98" s="37"/>
      <c r="I98" s="22"/>
      <c r="J98" s="55" t="s">
        <v>86</v>
      </c>
    </row>
    <row r="99" spans="1:10" ht="12" customHeight="1">
      <c r="A99" s="29" t="s">
        <v>14</v>
      </c>
      <c r="B99" s="14" t="s">
        <v>3</v>
      </c>
      <c r="C99" s="29" t="s">
        <v>11</v>
      </c>
      <c r="D99" s="14"/>
      <c r="E99" s="29" t="s">
        <v>12</v>
      </c>
      <c r="F99" s="29" t="s">
        <v>2</v>
      </c>
      <c r="G99" s="29" t="s">
        <v>13</v>
      </c>
      <c r="H99" s="14" t="s">
        <v>15</v>
      </c>
      <c r="I99" s="15"/>
      <c r="J99" s="81">
        <f>SUM(G100:G107)</f>
        <v>0</v>
      </c>
    </row>
    <row r="100" spans="1:10" ht="12" customHeight="1">
      <c r="A100" s="31" t="s">
        <v>91</v>
      </c>
      <c r="B100" s="32"/>
      <c r="C100" s="67" t="str">
        <f>IF(B100=0,"",VLOOKUP(B100,サービスコード!A:C,2,FALSE))</f>
        <v/>
      </c>
      <c r="D100" s="68"/>
      <c r="E100" s="16" t="str">
        <f>IF(B100=0,"",VLOOKUP(B100,サービスコード!A:C,3,FALSE))</f>
        <v/>
      </c>
      <c r="F100" s="32"/>
      <c r="G100" s="17" t="str">
        <f t="shared" ref="G100:G107" si="7">IF(B100=0,"",(E100*F100))</f>
        <v/>
      </c>
      <c r="H100" s="18"/>
      <c r="I100" s="15"/>
      <c r="J100" s="82"/>
    </row>
    <row r="101" spans="1:10" ht="12" customHeight="1">
      <c r="A101" s="31" t="s">
        <v>92</v>
      </c>
      <c r="B101" s="33"/>
      <c r="C101" s="67" t="str">
        <f>IF(B101=0,"",VLOOKUP(B101,サービスコード!A:C,2,FALSE))</f>
        <v/>
      </c>
      <c r="D101" s="68"/>
      <c r="E101" s="16" t="str">
        <f>IF(B101=0,"",VLOOKUP(B101,サービスコード!A:C,3,FALSE))</f>
        <v/>
      </c>
      <c r="F101" s="33"/>
      <c r="G101" s="17" t="str">
        <f t="shared" si="7"/>
        <v/>
      </c>
      <c r="H101" s="19"/>
      <c r="I101" s="15"/>
      <c r="J101" s="83" t="s">
        <v>87</v>
      </c>
    </row>
    <row r="102" spans="1:10" ht="12" customHeight="1">
      <c r="A102" s="31" t="s">
        <v>93</v>
      </c>
      <c r="B102" s="33"/>
      <c r="C102" s="67" t="str">
        <f>IF(B102=0,"",VLOOKUP(B102,サービスコード!A:C,2,FALSE))</f>
        <v/>
      </c>
      <c r="D102" s="68"/>
      <c r="E102" s="16" t="str">
        <f>IF(B102=0,"",VLOOKUP(B102,サービスコード!A:C,3,FALSE))</f>
        <v/>
      </c>
      <c r="F102" s="33"/>
      <c r="G102" s="17" t="str">
        <f t="shared" si="7"/>
        <v/>
      </c>
      <c r="H102" s="19"/>
      <c r="I102" s="15"/>
      <c r="J102" s="84"/>
    </row>
    <row r="103" spans="1:10" ht="12" customHeight="1">
      <c r="A103" s="31" t="s">
        <v>94</v>
      </c>
      <c r="B103" s="33"/>
      <c r="C103" s="67" t="str">
        <f>IF(B103=0,"",VLOOKUP(B103,サービスコード!A:C,2,FALSE))</f>
        <v/>
      </c>
      <c r="D103" s="68"/>
      <c r="E103" s="16" t="str">
        <f>IF(B103=0,"",VLOOKUP(B103,サービスコード!A:C,3,FALSE))</f>
        <v/>
      </c>
      <c r="F103" s="33"/>
      <c r="G103" s="17" t="str">
        <f t="shared" si="7"/>
        <v/>
      </c>
      <c r="H103" s="19"/>
      <c r="I103" s="15"/>
      <c r="J103" s="81" t="str">
        <f>IF(E97="","0 ",J99*E97)</f>
        <v xml:space="preserve">0 </v>
      </c>
    </row>
    <row r="104" spans="1:10" ht="12" customHeight="1">
      <c r="A104" s="31" t="s">
        <v>95</v>
      </c>
      <c r="B104" s="33"/>
      <c r="C104" s="67" t="str">
        <f>IF(B104=0,"",VLOOKUP(B104,サービスコード!A:C,2,FALSE))</f>
        <v/>
      </c>
      <c r="D104" s="68"/>
      <c r="E104" s="16" t="str">
        <f>IF(B104=0,"",VLOOKUP(B104,サービスコード!A:C,3,FALSE))</f>
        <v/>
      </c>
      <c r="F104" s="33"/>
      <c r="G104" s="17" t="str">
        <f t="shared" si="7"/>
        <v/>
      </c>
      <c r="H104" s="19"/>
      <c r="I104" s="15"/>
      <c r="J104" s="82"/>
    </row>
    <row r="105" spans="1:10" ht="12" customHeight="1" thickBot="1">
      <c r="A105" s="31" t="s">
        <v>96</v>
      </c>
      <c r="B105" s="33"/>
      <c r="C105" s="67" t="str">
        <f>IF(B105=0,"",VLOOKUP(B105,サービスコード!A:C,2,FALSE))</f>
        <v/>
      </c>
      <c r="D105" s="68"/>
      <c r="E105" s="16" t="str">
        <f>IF(B105=0,"",VLOOKUP(B105,サービスコード!A:C,3,FALSE))</f>
        <v/>
      </c>
      <c r="F105" s="33"/>
      <c r="G105" s="17" t="str">
        <f t="shared" si="7"/>
        <v/>
      </c>
      <c r="H105" s="19"/>
      <c r="I105" s="15"/>
      <c r="J105" s="56" t="s">
        <v>4</v>
      </c>
    </row>
    <row r="106" spans="1:10" ht="12" customHeight="1">
      <c r="A106" s="31" t="s">
        <v>97</v>
      </c>
      <c r="B106" s="33"/>
      <c r="C106" s="67" t="str">
        <f>IF(B106=0,"",VLOOKUP(B106,サービスコード!A:C,2,FALSE))</f>
        <v/>
      </c>
      <c r="D106" s="68"/>
      <c r="E106" s="16" t="str">
        <f>IF(B106=0,"",VLOOKUP(B106,サービスコード!A:C,3,FALSE))</f>
        <v/>
      </c>
      <c r="F106" s="33"/>
      <c r="G106" s="17" t="str">
        <f t="shared" si="7"/>
        <v/>
      </c>
      <c r="H106" s="19"/>
      <c r="I106" s="15"/>
      <c r="J106" s="69">
        <f>J99-J103</f>
        <v>0</v>
      </c>
    </row>
    <row r="107" spans="1:10" ht="12" customHeight="1" thickBot="1">
      <c r="A107" s="31" t="s">
        <v>98</v>
      </c>
      <c r="B107" s="34"/>
      <c r="C107" s="67" t="str">
        <f>IF(B107=0,"",VLOOKUP(B107,サービスコード!A:C,2,FALSE))</f>
        <v/>
      </c>
      <c r="D107" s="68"/>
      <c r="E107" s="16" t="str">
        <f>IF(B107=0,"",VLOOKUP(B107,サービスコード!A:C,3,FALSE))</f>
        <v/>
      </c>
      <c r="F107" s="34"/>
      <c r="G107" s="17" t="str">
        <f t="shared" si="7"/>
        <v/>
      </c>
      <c r="H107" s="20"/>
      <c r="I107" s="15"/>
      <c r="J107" s="70"/>
    </row>
    <row r="108" spans="1:10" ht="12" customHeight="1" thickBot="1">
      <c r="A108" s="21"/>
      <c r="B108" s="21"/>
      <c r="C108" s="21"/>
      <c r="D108" s="21"/>
      <c r="E108" s="21"/>
      <c r="F108" s="21"/>
      <c r="G108" s="21"/>
      <c r="H108" s="21"/>
    </row>
    <row r="109" spans="1:10" ht="12" customHeight="1" thickBot="1">
      <c r="A109" s="85">
        <f>A97+1</f>
        <v>9</v>
      </c>
      <c r="B109" s="36" t="s">
        <v>89</v>
      </c>
      <c r="C109" s="39"/>
      <c r="D109" s="36" t="s">
        <v>10</v>
      </c>
      <c r="E109" s="87" t="str">
        <f>IF(C109="","",VLOOKUP(C109,利用者情報入力!A:D,4,FALSE))</f>
        <v/>
      </c>
      <c r="F109" s="88"/>
      <c r="G109" s="23"/>
      <c r="H109" s="23"/>
      <c r="I109" s="23"/>
    </row>
    <row r="110" spans="1:10" ht="12" customHeight="1" thickBot="1">
      <c r="A110" s="86"/>
      <c r="B110" s="36" t="s">
        <v>90</v>
      </c>
      <c r="C110" s="38" t="str">
        <f>IF(C109="","",VLOOKUP(C109,利用者情報入力!A:D,2,FALSE))</f>
        <v/>
      </c>
      <c r="D110" s="36" t="s">
        <v>9</v>
      </c>
      <c r="E110" s="89" t="str">
        <f>IF(C109="","",IF(VLOOKUP(C109,利用者情報入力!A:D,3,FALSE)="","",VLOOKUP(C109,利用者情報入力!A:D,3,FALSE)))</f>
        <v/>
      </c>
      <c r="F110" s="90"/>
      <c r="G110" s="91"/>
      <c r="H110" s="37"/>
      <c r="I110" s="22"/>
      <c r="J110" s="55" t="s">
        <v>86</v>
      </c>
    </row>
    <row r="111" spans="1:10" ht="12" customHeight="1">
      <c r="A111" s="29" t="s">
        <v>14</v>
      </c>
      <c r="B111" s="14" t="s">
        <v>3</v>
      </c>
      <c r="C111" s="29" t="s">
        <v>11</v>
      </c>
      <c r="D111" s="14"/>
      <c r="E111" s="29" t="s">
        <v>12</v>
      </c>
      <c r="F111" s="29" t="s">
        <v>2</v>
      </c>
      <c r="G111" s="29" t="s">
        <v>13</v>
      </c>
      <c r="H111" s="14" t="s">
        <v>15</v>
      </c>
      <c r="I111" s="15"/>
      <c r="J111" s="81">
        <f>SUM(G112:G119)</f>
        <v>0</v>
      </c>
    </row>
    <row r="112" spans="1:10" ht="12" customHeight="1">
      <c r="A112" s="31" t="s">
        <v>91</v>
      </c>
      <c r="B112" s="32"/>
      <c r="C112" s="67" t="str">
        <f>IF(B112=0,"",VLOOKUP(B112,サービスコード!A:C,2,FALSE))</f>
        <v/>
      </c>
      <c r="D112" s="68"/>
      <c r="E112" s="16" t="str">
        <f>IF(B112=0,"",VLOOKUP(B112,サービスコード!A:C,3,FALSE))</f>
        <v/>
      </c>
      <c r="F112" s="32"/>
      <c r="G112" s="17" t="str">
        <f t="shared" ref="G112:G119" si="8">IF(B112=0,"",(E112*F112))</f>
        <v/>
      </c>
      <c r="H112" s="18"/>
      <c r="I112" s="15"/>
      <c r="J112" s="82"/>
    </row>
    <row r="113" spans="1:10" ht="12" customHeight="1">
      <c r="A113" s="31" t="s">
        <v>92</v>
      </c>
      <c r="B113" s="33"/>
      <c r="C113" s="67" t="str">
        <f>IF(B113=0,"",VLOOKUP(B113,サービスコード!A:C,2,FALSE))</f>
        <v/>
      </c>
      <c r="D113" s="68"/>
      <c r="E113" s="16" t="str">
        <f>IF(B113=0,"",VLOOKUP(B113,サービスコード!A:C,3,FALSE))</f>
        <v/>
      </c>
      <c r="F113" s="33"/>
      <c r="G113" s="17" t="str">
        <f t="shared" si="8"/>
        <v/>
      </c>
      <c r="H113" s="19"/>
      <c r="I113" s="15"/>
      <c r="J113" s="83" t="s">
        <v>87</v>
      </c>
    </row>
    <row r="114" spans="1:10" ht="12" customHeight="1">
      <c r="A114" s="31" t="s">
        <v>93</v>
      </c>
      <c r="B114" s="33"/>
      <c r="C114" s="67" t="str">
        <f>IF(B114=0,"",VLOOKUP(B114,サービスコード!A:C,2,FALSE))</f>
        <v/>
      </c>
      <c r="D114" s="68"/>
      <c r="E114" s="16" t="str">
        <f>IF(B114=0,"",VLOOKUP(B114,サービスコード!A:C,3,FALSE))</f>
        <v/>
      </c>
      <c r="F114" s="33"/>
      <c r="G114" s="17" t="str">
        <f t="shared" si="8"/>
        <v/>
      </c>
      <c r="H114" s="19"/>
      <c r="I114" s="15"/>
      <c r="J114" s="84"/>
    </row>
    <row r="115" spans="1:10" ht="12" customHeight="1">
      <c r="A115" s="31" t="s">
        <v>94</v>
      </c>
      <c r="B115" s="33"/>
      <c r="C115" s="67" t="str">
        <f>IF(B115=0,"",VLOOKUP(B115,サービスコード!A:C,2,FALSE))</f>
        <v/>
      </c>
      <c r="D115" s="68"/>
      <c r="E115" s="16" t="str">
        <f>IF(B115=0,"",VLOOKUP(B115,サービスコード!A:C,3,FALSE))</f>
        <v/>
      </c>
      <c r="F115" s="33"/>
      <c r="G115" s="17" t="str">
        <f t="shared" si="8"/>
        <v/>
      </c>
      <c r="H115" s="19"/>
      <c r="I115" s="15"/>
      <c r="J115" s="81" t="str">
        <f>IF(E109="","0 ",J111*E109)</f>
        <v xml:space="preserve">0 </v>
      </c>
    </row>
    <row r="116" spans="1:10" ht="12" customHeight="1">
      <c r="A116" s="31" t="s">
        <v>95</v>
      </c>
      <c r="B116" s="33"/>
      <c r="C116" s="67" t="str">
        <f>IF(B116=0,"",VLOOKUP(B116,サービスコード!A:C,2,FALSE))</f>
        <v/>
      </c>
      <c r="D116" s="68"/>
      <c r="E116" s="16" t="str">
        <f>IF(B116=0,"",VLOOKUP(B116,サービスコード!A:C,3,FALSE))</f>
        <v/>
      </c>
      <c r="F116" s="33"/>
      <c r="G116" s="17" t="str">
        <f t="shared" si="8"/>
        <v/>
      </c>
      <c r="H116" s="19"/>
      <c r="I116" s="15"/>
      <c r="J116" s="82"/>
    </row>
    <row r="117" spans="1:10" ht="12" customHeight="1" thickBot="1">
      <c r="A117" s="31" t="s">
        <v>96</v>
      </c>
      <c r="B117" s="33"/>
      <c r="C117" s="67" t="str">
        <f>IF(B117=0,"",VLOOKUP(B117,サービスコード!A:C,2,FALSE))</f>
        <v/>
      </c>
      <c r="D117" s="68"/>
      <c r="E117" s="16" t="str">
        <f>IF(B117=0,"",VLOOKUP(B117,サービスコード!A:C,3,FALSE))</f>
        <v/>
      </c>
      <c r="F117" s="33"/>
      <c r="G117" s="17" t="str">
        <f t="shared" si="8"/>
        <v/>
      </c>
      <c r="H117" s="19"/>
      <c r="I117" s="15"/>
      <c r="J117" s="56" t="s">
        <v>4</v>
      </c>
    </row>
    <row r="118" spans="1:10" ht="12" customHeight="1">
      <c r="A118" s="31" t="s">
        <v>97</v>
      </c>
      <c r="B118" s="33"/>
      <c r="C118" s="67" t="str">
        <f>IF(B118=0,"",VLOOKUP(B118,サービスコード!A:C,2,FALSE))</f>
        <v/>
      </c>
      <c r="D118" s="68"/>
      <c r="E118" s="16" t="str">
        <f>IF(B118=0,"",VLOOKUP(B118,サービスコード!A:C,3,FALSE))</f>
        <v/>
      </c>
      <c r="F118" s="33"/>
      <c r="G118" s="17" t="str">
        <f t="shared" si="8"/>
        <v/>
      </c>
      <c r="H118" s="19"/>
      <c r="I118" s="15"/>
      <c r="J118" s="69">
        <f>J111-J115</f>
        <v>0</v>
      </c>
    </row>
    <row r="119" spans="1:10" ht="12" customHeight="1" thickBot="1">
      <c r="A119" s="31" t="s">
        <v>98</v>
      </c>
      <c r="B119" s="34"/>
      <c r="C119" s="67" t="str">
        <f>IF(B119=0,"",VLOOKUP(B119,サービスコード!A:C,2,FALSE))</f>
        <v/>
      </c>
      <c r="D119" s="68"/>
      <c r="E119" s="16" t="str">
        <f>IF(B119=0,"",VLOOKUP(B119,サービスコード!A:C,3,FALSE))</f>
        <v/>
      </c>
      <c r="F119" s="34"/>
      <c r="G119" s="17" t="str">
        <f t="shared" si="8"/>
        <v/>
      </c>
      <c r="H119" s="20"/>
      <c r="I119" s="15"/>
      <c r="J119" s="70"/>
    </row>
    <row r="120" spans="1:10" ht="12" customHeight="1" thickBot="1">
      <c r="A120" s="21"/>
      <c r="B120" s="21"/>
      <c r="C120" s="21"/>
      <c r="D120" s="21"/>
      <c r="E120" s="21"/>
      <c r="F120" s="21"/>
      <c r="G120" s="21"/>
      <c r="H120" s="21"/>
    </row>
    <row r="121" spans="1:10" ht="12" customHeight="1" thickBot="1">
      <c r="A121" s="85">
        <f>A109+1</f>
        <v>10</v>
      </c>
      <c r="B121" s="36" t="s">
        <v>89</v>
      </c>
      <c r="C121" s="39"/>
      <c r="D121" s="36" t="s">
        <v>10</v>
      </c>
      <c r="E121" s="87" t="str">
        <f>IF(C121="","",VLOOKUP(C121,利用者情報入力!A:D,4,FALSE))</f>
        <v/>
      </c>
      <c r="F121" s="88"/>
      <c r="G121" s="23"/>
      <c r="H121" s="23"/>
      <c r="I121" s="23"/>
    </row>
    <row r="122" spans="1:10" ht="12" customHeight="1" thickBot="1">
      <c r="A122" s="86"/>
      <c r="B122" s="36" t="s">
        <v>90</v>
      </c>
      <c r="C122" s="38" t="str">
        <f>IF(C121="","",VLOOKUP(C121,利用者情報入力!A:D,2,FALSE))</f>
        <v/>
      </c>
      <c r="D122" s="36" t="s">
        <v>9</v>
      </c>
      <c r="E122" s="89" t="str">
        <f>IF(C121="","",IF(VLOOKUP(C121,利用者情報入力!A:D,3,FALSE)="","",VLOOKUP(C121,利用者情報入力!A:D,3,FALSE)))</f>
        <v/>
      </c>
      <c r="F122" s="90"/>
      <c r="G122" s="91"/>
      <c r="H122" s="37"/>
      <c r="I122" s="22"/>
      <c r="J122" s="55" t="s">
        <v>86</v>
      </c>
    </row>
    <row r="123" spans="1:10" ht="12" customHeight="1">
      <c r="A123" s="29" t="s">
        <v>14</v>
      </c>
      <c r="B123" s="14" t="s">
        <v>3</v>
      </c>
      <c r="C123" s="29" t="s">
        <v>11</v>
      </c>
      <c r="D123" s="14"/>
      <c r="E123" s="29" t="s">
        <v>12</v>
      </c>
      <c r="F123" s="29" t="s">
        <v>2</v>
      </c>
      <c r="G123" s="29" t="s">
        <v>13</v>
      </c>
      <c r="H123" s="14" t="s">
        <v>15</v>
      </c>
      <c r="I123" s="15"/>
      <c r="J123" s="81">
        <f>SUM(G124:G131)</f>
        <v>0</v>
      </c>
    </row>
    <row r="124" spans="1:10" ht="12" customHeight="1">
      <c r="A124" s="31" t="s">
        <v>91</v>
      </c>
      <c r="B124" s="32"/>
      <c r="C124" s="67" t="str">
        <f>IF(B124=0,"",VLOOKUP(B124,サービスコード!A:C,2,FALSE))</f>
        <v/>
      </c>
      <c r="D124" s="68"/>
      <c r="E124" s="16" t="str">
        <f>IF(B124=0,"",VLOOKUP(B124,サービスコード!A:C,3,FALSE))</f>
        <v/>
      </c>
      <c r="F124" s="32"/>
      <c r="G124" s="17" t="str">
        <f t="shared" ref="G124:G131" si="9">IF(B124=0,"",(E124*F124))</f>
        <v/>
      </c>
      <c r="H124" s="18"/>
      <c r="I124" s="15"/>
      <c r="J124" s="82"/>
    </row>
    <row r="125" spans="1:10" ht="12" customHeight="1">
      <c r="A125" s="31" t="s">
        <v>92</v>
      </c>
      <c r="B125" s="33"/>
      <c r="C125" s="67" t="str">
        <f>IF(B125=0,"",VLOOKUP(B125,サービスコード!A:C,2,FALSE))</f>
        <v/>
      </c>
      <c r="D125" s="68"/>
      <c r="E125" s="16" t="str">
        <f>IF(B125=0,"",VLOOKUP(B125,サービスコード!A:C,3,FALSE))</f>
        <v/>
      </c>
      <c r="F125" s="33"/>
      <c r="G125" s="17" t="str">
        <f t="shared" si="9"/>
        <v/>
      </c>
      <c r="H125" s="19"/>
      <c r="I125" s="15"/>
      <c r="J125" s="83" t="s">
        <v>87</v>
      </c>
    </row>
    <row r="126" spans="1:10" ht="12" customHeight="1">
      <c r="A126" s="31" t="s">
        <v>93</v>
      </c>
      <c r="B126" s="33"/>
      <c r="C126" s="67" t="str">
        <f>IF(B126=0,"",VLOOKUP(B126,サービスコード!A:C,2,FALSE))</f>
        <v/>
      </c>
      <c r="D126" s="68"/>
      <c r="E126" s="16" t="str">
        <f>IF(B126=0,"",VLOOKUP(B126,サービスコード!A:C,3,FALSE))</f>
        <v/>
      </c>
      <c r="F126" s="33"/>
      <c r="G126" s="17" t="str">
        <f t="shared" si="9"/>
        <v/>
      </c>
      <c r="H126" s="19"/>
      <c r="I126" s="15"/>
      <c r="J126" s="84"/>
    </row>
    <row r="127" spans="1:10" ht="12" customHeight="1">
      <c r="A127" s="31" t="s">
        <v>94</v>
      </c>
      <c r="B127" s="33"/>
      <c r="C127" s="67" t="str">
        <f>IF(B127=0,"",VLOOKUP(B127,サービスコード!A:C,2,FALSE))</f>
        <v/>
      </c>
      <c r="D127" s="68"/>
      <c r="E127" s="16" t="str">
        <f>IF(B127=0,"",VLOOKUP(B127,サービスコード!A:C,3,FALSE))</f>
        <v/>
      </c>
      <c r="F127" s="33"/>
      <c r="G127" s="17" t="str">
        <f t="shared" si="9"/>
        <v/>
      </c>
      <c r="H127" s="19"/>
      <c r="I127" s="15"/>
      <c r="J127" s="81" t="str">
        <f>IF(E121="","0 ",J123*E121)</f>
        <v xml:space="preserve">0 </v>
      </c>
    </row>
    <row r="128" spans="1:10" ht="12" customHeight="1">
      <c r="A128" s="31" t="s">
        <v>95</v>
      </c>
      <c r="B128" s="33"/>
      <c r="C128" s="67" t="str">
        <f>IF(B128=0,"",VLOOKUP(B128,サービスコード!A:C,2,FALSE))</f>
        <v/>
      </c>
      <c r="D128" s="68"/>
      <c r="E128" s="16" t="str">
        <f>IF(B128=0,"",VLOOKUP(B128,サービスコード!A:C,3,FALSE))</f>
        <v/>
      </c>
      <c r="F128" s="33"/>
      <c r="G128" s="17" t="str">
        <f t="shared" si="9"/>
        <v/>
      </c>
      <c r="H128" s="19"/>
      <c r="I128" s="15"/>
      <c r="J128" s="82"/>
    </row>
    <row r="129" spans="1:10" ht="12" customHeight="1" thickBot="1">
      <c r="A129" s="31" t="s">
        <v>96</v>
      </c>
      <c r="B129" s="33"/>
      <c r="C129" s="67" t="str">
        <f>IF(B129=0,"",VLOOKUP(B129,サービスコード!A:C,2,FALSE))</f>
        <v/>
      </c>
      <c r="D129" s="68"/>
      <c r="E129" s="16" t="str">
        <f>IF(B129=0,"",VLOOKUP(B129,サービスコード!A:C,3,FALSE))</f>
        <v/>
      </c>
      <c r="F129" s="33"/>
      <c r="G129" s="17" t="str">
        <f t="shared" si="9"/>
        <v/>
      </c>
      <c r="H129" s="19"/>
      <c r="I129" s="15"/>
      <c r="J129" s="56" t="s">
        <v>4</v>
      </c>
    </row>
    <row r="130" spans="1:10" ht="12" customHeight="1">
      <c r="A130" s="31" t="s">
        <v>97</v>
      </c>
      <c r="B130" s="33"/>
      <c r="C130" s="67" t="str">
        <f>IF(B130=0,"",VLOOKUP(B130,サービスコード!A:C,2,FALSE))</f>
        <v/>
      </c>
      <c r="D130" s="68"/>
      <c r="E130" s="16" t="str">
        <f>IF(B130=0,"",VLOOKUP(B130,サービスコード!A:C,3,FALSE))</f>
        <v/>
      </c>
      <c r="F130" s="33"/>
      <c r="G130" s="17" t="str">
        <f t="shared" si="9"/>
        <v/>
      </c>
      <c r="H130" s="19"/>
      <c r="I130" s="15"/>
      <c r="J130" s="69">
        <f>J123-J127</f>
        <v>0</v>
      </c>
    </row>
    <row r="131" spans="1:10" ht="12" customHeight="1" thickBot="1">
      <c r="A131" s="31" t="s">
        <v>98</v>
      </c>
      <c r="B131" s="34"/>
      <c r="C131" s="67" t="str">
        <f>IF(B131=0,"",VLOOKUP(B131,サービスコード!A:C,2,FALSE))</f>
        <v/>
      </c>
      <c r="D131" s="68"/>
      <c r="E131" s="16" t="str">
        <f>IF(B131=0,"",VLOOKUP(B131,サービスコード!A:C,3,FALSE))</f>
        <v/>
      </c>
      <c r="F131" s="34"/>
      <c r="G131" s="17" t="str">
        <f t="shared" si="9"/>
        <v/>
      </c>
      <c r="H131" s="20"/>
      <c r="I131" s="15"/>
      <c r="J131" s="70"/>
    </row>
    <row r="132" spans="1:10" ht="12" customHeight="1" thickBot="1">
      <c r="A132" s="21"/>
      <c r="B132" s="21"/>
      <c r="C132" s="21"/>
      <c r="D132" s="21"/>
      <c r="E132" s="21"/>
      <c r="F132" s="21"/>
      <c r="G132" s="21"/>
      <c r="H132" s="21"/>
    </row>
    <row r="133" spans="1:10" ht="12" customHeight="1" thickBot="1">
      <c r="A133" s="85">
        <f>A121+1</f>
        <v>11</v>
      </c>
      <c r="B133" s="36" t="s">
        <v>89</v>
      </c>
      <c r="C133" s="39"/>
      <c r="D133" s="36" t="s">
        <v>10</v>
      </c>
      <c r="E133" s="87" t="str">
        <f>IF(C133="","",VLOOKUP(C133,利用者情報入力!A:D,4,FALSE))</f>
        <v/>
      </c>
      <c r="F133" s="88"/>
      <c r="G133" s="23"/>
      <c r="H133" s="23"/>
      <c r="I133" s="23"/>
    </row>
    <row r="134" spans="1:10" ht="12" customHeight="1" thickBot="1">
      <c r="A134" s="86"/>
      <c r="B134" s="36" t="s">
        <v>90</v>
      </c>
      <c r="C134" s="38" t="str">
        <f>IF(C133="","",VLOOKUP(C133,利用者情報入力!A:D,2,FALSE))</f>
        <v/>
      </c>
      <c r="D134" s="36" t="s">
        <v>9</v>
      </c>
      <c r="E134" s="89" t="str">
        <f>IF(C133="","",IF(VLOOKUP(C133,利用者情報入力!A:D,3,FALSE)="","",VLOOKUP(C133,利用者情報入力!A:D,3,FALSE)))</f>
        <v/>
      </c>
      <c r="F134" s="90"/>
      <c r="G134" s="91"/>
      <c r="H134" s="37"/>
      <c r="I134" s="22"/>
      <c r="J134" s="55" t="s">
        <v>86</v>
      </c>
    </row>
    <row r="135" spans="1:10" ht="12" customHeight="1">
      <c r="A135" s="29" t="s">
        <v>14</v>
      </c>
      <c r="B135" s="14" t="s">
        <v>3</v>
      </c>
      <c r="C135" s="29" t="s">
        <v>11</v>
      </c>
      <c r="D135" s="14"/>
      <c r="E135" s="29" t="s">
        <v>12</v>
      </c>
      <c r="F135" s="29" t="s">
        <v>2</v>
      </c>
      <c r="G135" s="29" t="s">
        <v>13</v>
      </c>
      <c r="H135" s="14" t="s">
        <v>15</v>
      </c>
      <c r="I135" s="15"/>
      <c r="J135" s="81">
        <f>SUM(G136:G143)</f>
        <v>0</v>
      </c>
    </row>
    <row r="136" spans="1:10" ht="12" customHeight="1">
      <c r="A136" s="31" t="s">
        <v>91</v>
      </c>
      <c r="B136" s="32"/>
      <c r="C136" s="67" t="str">
        <f>IF(B136=0,"",VLOOKUP(B136,サービスコード!A:C,2,FALSE))</f>
        <v/>
      </c>
      <c r="D136" s="68"/>
      <c r="E136" s="16" t="str">
        <f>IF(B136=0,"",VLOOKUP(B136,サービスコード!A:C,3,FALSE))</f>
        <v/>
      </c>
      <c r="F136" s="32"/>
      <c r="G136" s="17" t="str">
        <f t="shared" ref="G136:G143" si="10">IF(B136=0,"",(E136*F136))</f>
        <v/>
      </c>
      <c r="H136" s="18"/>
      <c r="I136" s="15"/>
      <c r="J136" s="82"/>
    </row>
    <row r="137" spans="1:10" ht="12" customHeight="1">
      <c r="A137" s="31" t="s">
        <v>92</v>
      </c>
      <c r="B137" s="33"/>
      <c r="C137" s="67" t="str">
        <f>IF(B137=0,"",VLOOKUP(B137,サービスコード!A:C,2,FALSE))</f>
        <v/>
      </c>
      <c r="D137" s="68"/>
      <c r="E137" s="16" t="str">
        <f>IF(B137=0,"",VLOOKUP(B137,サービスコード!A:C,3,FALSE))</f>
        <v/>
      </c>
      <c r="F137" s="33"/>
      <c r="G137" s="17" t="str">
        <f t="shared" si="10"/>
        <v/>
      </c>
      <c r="H137" s="19"/>
      <c r="I137" s="15"/>
      <c r="J137" s="83" t="s">
        <v>87</v>
      </c>
    </row>
    <row r="138" spans="1:10" ht="12" customHeight="1">
      <c r="A138" s="31" t="s">
        <v>93</v>
      </c>
      <c r="B138" s="33"/>
      <c r="C138" s="67" t="str">
        <f>IF(B138=0,"",VLOOKUP(B138,サービスコード!A:C,2,FALSE))</f>
        <v/>
      </c>
      <c r="D138" s="68"/>
      <c r="E138" s="16" t="str">
        <f>IF(B138=0,"",VLOOKUP(B138,サービスコード!A:C,3,FALSE))</f>
        <v/>
      </c>
      <c r="F138" s="33"/>
      <c r="G138" s="17" t="str">
        <f t="shared" si="10"/>
        <v/>
      </c>
      <c r="H138" s="19"/>
      <c r="I138" s="15"/>
      <c r="J138" s="84"/>
    </row>
    <row r="139" spans="1:10" ht="12" customHeight="1">
      <c r="A139" s="31" t="s">
        <v>94</v>
      </c>
      <c r="B139" s="33"/>
      <c r="C139" s="67" t="str">
        <f>IF(B139=0,"",VLOOKUP(B139,サービスコード!A:C,2,FALSE))</f>
        <v/>
      </c>
      <c r="D139" s="68"/>
      <c r="E139" s="16" t="str">
        <f>IF(B139=0,"",VLOOKUP(B139,サービスコード!A:C,3,FALSE))</f>
        <v/>
      </c>
      <c r="F139" s="33"/>
      <c r="G139" s="17" t="str">
        <f t="shared" si="10"/>
        <v/>
      </c>
      <c r="H139" s="19"/>
      <c r="I139" s="15"/>
      <c r="J139" s="81" t="str">
        <f>IF(E133="","0 ",J135*E133)</f>
        <v xml:space="preserve">0 </v>
      </c>
    </row>
    <row r="140" spans="1:10" ht="12" customHeight="1">
      <c r="A140" s="31" t="s">
        <v>95</v>
      </c>
      <c r="B140" s="33"/>
      <c r="C140" s="67" t="str">
        <f>IF(B140=0,"",VLOOKUP(B140,サービスコード!A:C,2,FALSE))</f>
        <v/>
      </c>
      <c r="D140" s="68"/>
      <c r="E140" s="16" t="str">
        <f>IF(B140=0,"",VLOOKUP(B140,サービスコード!A:C,3,FALSE))</f>
        <v/>
      </c>
      <c r="F140" s="33"/>
      <c r="G140" s="17" t="str">
        <f t="shared" si="10"/>
        <v/>
      </c>
      <c r="H140" s="19"/>
      <c r="I140" s="15"/>
      <c r="J140" s="82"/>
    </row>
    <row r="141" spans="1:10" ht="12" customHeight="1" thickBot="1">
      <c r="A141" s="31" t="s">
        <v>96</v>
      </c>
      <c r="B141" s="33"/>
      <c r="C141" s="67" t="str">
        <f>IF(B141=0,"",VLOOKUP(B141,サービスコード!A:C,2,FALSE))</f>
        <v/>
      </c>
      <c r="D141" s="68"/>
      <c r="E141" s="16" t="str">
        <f>IF(B141=0,"",VLOOKUP(B141,サービスコード!A:C,3,FALSE))</f>
        <v/>
      </c>
      <c r="F141" s="33"/>
      <c r="G141" s="17" t="str">
        <f t="shared" si="10"/>
        <v/>
      </c>
      <c r="H141" s="19"/>
      <c r="I141" s="15"/>
      <c r="J141" s="56" t="s">
        <v>4</v>
      </c>
    </row>
    <row r="142" spans="1:10" ht="12" customHeight="1">
      <c r="A142" s="31" t="s">
        <v>97</v>
      </c>
      <c r="B142" s="33"/>
      <c r="C142" s="67" t="str">
        <f>IF(B142=0,"",VLOOKUP(B142,サービスコード!A:C,2,FALSE))</f>
        <v/>
      </c>
      <c r="D142" s="68"/>
      <c r="E142" s="16" t="str">
        <f>IF(B142=0,"",VLOOKUP(B142,サービスコード!A:C,3,FALSE))</f>
        <v/>
      </c>
      <c r="F142" s="33"/>
      <c r="G142" s="17" t="str">
        <f t="shared" si="10"/>
        <v/>
      </c>
      <c r="H142" s="19"/>
      <c r="I142" s="15"/>
      <c r="J142" s="69">
        <f>J135-J139</f>
        <v>0</v>
      </c>
    </row>
    <row r="143" spans="1:10" ht="12" customHeight="1" thickBot="1">
      <c r="A143" s="31" t="s">
        <v>98</v>
      </c>
      <c r="B143" s="34"/>
      <c r="C143" s="67" t="str">
        <f>IF(B143=0,"",VLOOKUP(B143,サービスコード!A:C,2,FALSE))</f>
        <v/>
      </c>
      <c r="D143" s="68"/>
      <c r="E143" s="16" t="str">
        <f>IF(B143=0,"",VLOOKUP(B143,サービスコード!A:C,3,FALSE))</f>
        <v/>
      </c>
      <c r="F143" s="34"/>
      <c r="G143" s="17" t="str">
        <f t="shared" si="10"/>
        <v/>
      </c>
      <c r="H143" s="20"/>
      <c r="I143" s="15"/>
      <c r="J143" s="70"/>
    </row>
    <row r="144" spans="1:10" ht="12" customHeight="1" thickBot="1">
      <c r="A144" s="21"/>
      <c r="B144" s="21"/>
      <c r="C144" s="21"/>
      <c r="D144" s="21"/>
      <c r="E144" s="21"/>
      <c r="F144" s="21"/>
      <c r="G144" s="21"/>
      <c r="H144" s="21"/>
    </row>
    <row r="145" spans="1:10" ht="12" customHeight="1" thickBot="1">
      <c r="A145" s="85">
        <f>A133+1</f>
        <v>12</v>
      </c>
      <c r="B145" s="36" t="s">
        <v>89</v>
      </c>
      <c r="C145" s="39"/>
      <c r="D145" s="36" t="s">
        <v>10</v>
      </c>
      <c r="E145" s="87" t="str">
        <f>IF(C145="","",VLOOKUP(C145,利用者情報入力!A:D,4,FALSE))</f>
        <v/>
      </c>
      <c r="F145" s="88"/>
      <c r="G145" s="23"/>
      <c r="H145" s="23"/>
      <c r="I145" s="23"/>
    </row>
    <row r="146" spans="1:10" ht="12" customHeight="1" thickBot="1">
      <c r="A146" s="86"/>
      <c r="B146" s="36" t="s">
        <v>90</v>
      </c>
      <c r="C146" s="38" t="str">
        <f>IF(C145="","",VLOOKUP(C145,利用者情報入力!A:D,2,FALSE))</f>
        <v/>
      </c>
      <c r="D146" s="36" t="s">
        <v>9</v>
      </c>
      <c r="E146" s="89" t="str">
        <f>IF(C145="","",IF(VLOOKUP(C145,利用者情報入力!A:D,3,FALSE)="","",VLOOKUP(C145,利用者情報入力!A:D,3,FALSE)))</f>
        <v/>
      </c>
      <c r="F146" s="90"/>
      <c r="G146" s="91"/>
      <c r="H146" s="37"/>
      <c r="I146" s="22"/>
      <c r="J146" s="55" t="s">
        <v>86</v>
      </c>
    </row>
    <row r="147" spans="1:10" ht="12" customHeight="1">
      <c r="A147" s="29" t="s">
        <v>14</v>
      </c>
      <c r="B147" s="14" t="s">
        <v>3</v>
      </c>
      <c r="C147" s="29" t="s">
        <v>11</v>
      </c>
      <c r="D147" s="14"/>
      <c r="E147" s="29" t="s">
        <v>12</v>
      </c>
      <c r="F147" s="29" t="s">
        <v>2</v>
      </c>
      <c r="G147" s="29" t="s">
        <v>13</v>
      </c>
      <c r="H147" s="14" t="s">
        <v>15</v>
      </c>
      <c r="I147" s="15"/>
      <c r="J147" s="81">
        <f>SUM(G148:G155)</f>
        <v>0</v>
      </c>
    </row>
    <row r="148" spans="1:10" ht="12" customHeight="1">
      <c r="A148" s="31" t="s">
        <v>91</v>
      </c>
      <c r="B148" s="32"/>
      <c r="C148" s="67" t="str">
        <f>IF(B148=0,"",VLOOKUP(B148,サービスコード!A:C,2,FALSE))</f>
        <v/>
      </c>
      <c r="D148" s="68"/>
      <c r="E148" s="16" t="str">
        <f>IF(B148=0,"",VLOOKUP(B148,サービスコード!A:C,3,FALSE))</f>
        <v/>
      </c>
      <c r="F148" s="32"/>
      <c r="G148" s="17" t="str">
        <f t="shared" ref="G148:G155" si="11">IF(B148=0,"",(E148*F148))</f>
        <v/>
      </c>
      <c r="H148" s="18"/>
      <c r="I148" s="15"/>
      <c r="J148" s="82"/>
    </row>
    <row r="149" spans="1:10" ht="12" customHeight="1">
      <c r="A149" s="31" t="s">
        <v>92</v>
      </c>
      <c r="B149" s="33"/>
      <c r="C149" s="67" t="str">
        <f>IF(B149=0,"",VLOOKUP(B149,サービスコード!A:C,2,FALSE))</f>
        <v/>
      </c>
      <c r="D149" s="68"/>
      <c r="E149" s="16" t="str">
        <f>IF(B149=0,"",VLOOKUP(B149,サービスコード!A:C,3,FALSE))</f>
        <v/>
      </c>
      <c r="F149" s="33"/>
      <c r="G149" s="17" t="str">
        <f t="shared" si="11"/>
        <v/>
      </c>
      <c r="H149" s="19"/>
      <c r="I149" s="15"/>
      <c r="J149" s="83" t="s">
        <v>87</v>
      </c>
    </row>
    <row r="150" spans="1:10" ht="12" customHeight="1">
      <c r="A150" s="31" t="s">
        <v>93</v>
      </c>
      <c r="B150" s="33"/>
      <c r="C150" s="67" t="str">
        <f>IF(B150=0,"",VLOOKUP(B150,サービスコード!A:C,2,FALSE))</f>
        <v/>
      </c>
      <c r="D150" s="68"/>
      <c r="E150" s="16" t="str">
        <f>IF(B150=0,"",VLOOKUP(B150,サービスコード!A:C,3,FALSE))</f>
        <v/>
      </c>
      <c r="F150" s="33"/>
      <c r="G150" s="17" t="str">
        <f t="shared" si="11"/>
        <v/>
      </c>
      <c r="H150" s="19"/>
      <c r="I150" s="15"/>
      <c r="J150" s="84"/>
    </row>
    <row r="151" spans="1:10" ht="12" customHeight="1">
      <c r="A151" s="31" t="s">
        <v>94</v>
      </c>
      <c r="B151" s="33"/>
      <c r="C151" s="67" t="str">
        <f>IF(B151=0,"",VLOOKUP(B151,サービスコード!A:C,2,FALSE))</f>
        <v/>
      </c>
      <c r="D151" s="68"/>
      <c r="E151" s="16" t="str">
        <f>IF(B151=0,"",VLOOKUP(B151,サービスコード!A:C,3,FALSE))</f>
        <v/>
      </c>
      <c r="F151" s="33"/>
      <c r="G151" s="17" t="str">
        <f t="shared" si="11"/>
        <v/>
      </c>
      <c r="H151" s="19"/>
      <c r="I151" s="15"/>
      <c r="J151" s="81" t="str">
        <f>IF(E145="","0 ",J147*E145)</f>
        <v xml:space="preserve">0 </v>
      </c>
    </row>
    <row r="152" spans="1:10" ht="12" customHeight="1">
      <c r="A152" s="31" t="s">
        <v>95</v>
      </c>
      <c r="B152" s="33"/>
      <c r="C152" s="67" t="str">
        <f>IF(B152=0,"",VLOOKUP(B152,サービスコード!A:C,2,FALSE))</f>
        <v/>
      </c>
      <c r="D152" s="68"/>
      <c r="E152" s="16" t="str">
        <f>IF(B152=0,"",VLOOKUP(B152,サービスコード!A:C,3,FALSE))</f>
        <v/>
      </c>
      <c r="F152" s="33"/>
      <c r="G152" s="17" t="str">
        <f t="shared" si="11"/>
        <v/>
      </c>
      <c r="H152" s="19"/>
      <c r="I152" s="15"/>
      <c r="J152" s="82"/>
    </row>
    <row r="153" spans="1:10" ht="12" customHeight="1" thickBot="1">
      <c r="A153" s="31" t="s">
        <v>96</v>
      </c>
      <c r="B153" s="33"/>
      <c r="C153" s="67" t="str">
        <f>IF(B153=0,"",VLOOKUP(B153,サービスコード!A:C,2,FALSE))</f>
        <v/>
      </c>
      <c r="D153" s="68"/>
      <c r="E153" s="16" t="str">
        <f>IF(B153=0,"",VLOOKUP(B153,サービスコード!A:C,3,FALSE))</f>
        <v/>
      </c>
      <c r="F153" s="33"/>
      <c r="G153" s="17" t="str">
        <f t="shared" si="11"/>
        <v/>
      </c>
      <c r="H153" s="19"/>
      <c r="I153" s="15"/>
      <c r="J153" s="56" t="s">
        <v>4</v>
      </c>
    </row>
    <row r="154" spans="1:10" ht="12" customHeight="1">
      <c r="A154" s="31" t="s">
        <v>97</v>
      </c>
      <c r="B154" s="33"/>
      <c r="C154" s="67" t="str">
        <f>IF(B154=0,"",VLOOKUP(B154,サービスコード!A:C,2,FALSE))</f>
        <v/>
      </c>
      <c r="D154" s="68"/>
      <c r="E154" s="16" t="str">
        <f>IF(B154=0,"",VLOOKUP(B154,サービスコード!A:C,3,FALSE))</f>
        <v/>
      </c>
      <c r="F154" s="33"/>
      <c r="G154" s="17" t="str">
        <f t="shared" si="11"/>
        <v/>
      </c>
      <c r="H154" s="19"/>
      <c r="I154" s="15"/>
      <c r="J154" s="69">
        <f>J147-J151</f>
        <v>0</v>
      </c>
    </row>
    <row r="155" spans="1:10" ht="12" customHeight="1" thickBot="1">
      <c r="A155" s="31" t="s">
        <v>98</v>
      </c>
      <c r="B155" s="34"/>
      <c r="C155" s="67" t="str">
        <f>IF(B155=0,"",VLOOKUP(B155,サービスコード!A:C,2,FALSE))</f>
        <v/>
      </c>
      <c r="D155" s="68"/>
      <c r="E155" s="16" t="str">
        <f>IF(B155=0,"",VLOOKUP(B155,サービスコード!A:C,3,FALSE))</f>
        <v/>
      </c>
      <c r="F155" s="34"/>
      <c r="G155" s="17" t="str">
        <f t="shared" si="11"/>
        <v/>
      </c>
      <c r="H155" s="20"/>
      <c r="I155" s="15"/>
      <c r="J155" s="70"/>
    </row>
    <row r="156" spans="1:10" ht="12" customHeight="1" thickBot="1">
      <c r="A156" s="21"/>
      <c r="B156" s="21"/>
      <c r="C156" s="21"/>
      <c r="D156" s="21"/>
      <c r="E156" s="21"/>
      <c r="F156" s="21"/>
      <c r="G156" s="21"/>
      <c r="H156" s="21"/>
    </row>
    <row r="157" spans="1:10" ht="12" customHeight="1" thickBot="1">
      <c r="A157" s="85">
        <f>A145+1</f>
        <v>13</v>
      </c>
      <c r="B157" s="36" t="s">
        <v>89</v>
      </c>
      <c r="C157" s="39"/>
      <c r="D157" s="36" t="s">
        <v>10</v>
      </c>
      <c r="E157" s="87" t="str">
        <f>IF(C157="","",VLOOKUP(C157,利用者情報入力!A:D,4,FALSE))</f>
        <v/>
      </c>
      <c r="F157" s="88"/>
      <c r="G157" s="23"/>
      <c r="H157" s="23"/>
      <c r="I157" s="23"/>
    </row>
    <row r="158" spans="1:10" ht="12" customHeight="1" thickBot="1">
      <c r="A158" s="86"/>
      <c r="B158" s="36" t="s">
        <v>90</v>
      </c>
      <c r="C158" s="38" t="str">
        <f>IF(C157="","",VLOOKUP(C157,利用者情報入力!A:D,2,FALSE))</f>
        <v/>
      </c>
      <c r="D158" s="36" t="s">
        <v>9</v>
      </c>
      <c r="E158" s="89" t="str">
        <f>IF(C157="","",IF(VLOOKUP(C157,利用者情報入力!A:D,3,FALSE)="","",VLOOKUP(C157,利用者情報入力!A:D,3,FALSE)))</f>
        <v/>
      </c>
      <c r="F158" s="90"/>
      <c r="G158" s="91"/>
      <c r="H158" s="37"/>
      <c r="I158" s="22"/>
      <c r="J158" s="55" t="s">
        <v>86</v>
      </c>
    </row>
    <row r="159" spans="1:10" ht="12" customHeight="1">
      <c r="A159" s="29" t="s">
        <v>14</v>
      </c>
      <c r="B159" s="14" t="s">
        <v>3</v>
      </c>
      <c r="C159" s="29" t="s">
        <v>11</v>
      </c>
      <c r="D159" s="14"/>
      <c r="E159" s="29" t="s">
        <v>12</v>
      </c>
      <c r="F159" s="29" t="s">
        <v>2</v>
      </c>
      <c r="G159" s="29" t="s">
        <v>13</v>
      </c>
      <c r="H159" s="14" t="s">
        <v>15</v>
      </c>
      <c r="I159" s="15"/>
      <c r="J159" s="81">
        <f>SUM(G160:G167)</f>
        <v>0</v>
      </c>
    </row>
    <row r="160" spans="1:10" ht="12" customHeight="1">
      <c r="A160" s="31" t="s">
        <v>91</v>
      </c>
      <c r="B160" s="32"/>
      <c r="C160" s="67" t="str">
        <f>IF(B160=0,"",VLOOKUP(B160,サービスコード!A:C,2,FALSE))</f>
        <v/>
      </c>
      <c r="D160" s="68"/>
      <c r="E160" s="16" t="str">
        <f>IF(B160=0,"",VLOOKUP(B160,サービスコード!A:C,3,FALSE))</f>
        <v/>
      </c>
      <c r="F160" s="32"/>
      <c r="G160" s="17" t="str">
        <f t="shared" ref="G160:G167" si="12">IF(B160=0,"",(E160*F160))</f>
        <v/>
      </c>
      <c r="H160" s="18"/>
      <c r="I160" s="15"/>
      <c r="J160" s="82"/>
    </row>
    <row r="161" spans="1:10" ht="12" customHeight="1">
      <c r="A161" s="31" t="s">
        <v>92</v>
      </c>
      <c r="B161" s="33"/>
      <c r="C161" s="67" t="str">
        <f>IF(B161=0,"",VLOOKUP(B161,サービスコード!A:C,2,FALSE))</f>
        <v/>
      </c>
      <c r="D161" s="68"/>
      <c r="E161" s="16" t="str">
        <f>IF(B161=0,"",VLOOKUP(B161,サービスコード!A:C,3,FALSE))</f>
        <v/>
      </c>
      <c r="F161" s="33"/>
      <c r="G161" s="17" t="str">
        <f t="shared" si="12"/>
        <v/>
      </c>
      <c r="H161" s="19"/>
      <c r="I161" s="15"/>
      <c r="J161" s="83" t="s">
        <v>87</v>
      </c>
    </row>
    <row r="162" spans="1:10" ht="12" customHeight="1">
      <c r="A162" s="31" t="s">
        <v>93</v>
      </c>
      <c r="B162" s="33"/>
      <c r="C162" s="67" t="str">
        <f>IF(B162=0,"",VLOOKUP(B162,サービスコード!A:C,2,FALSE))</f>
        <v/>
      </c>
      <c r="D162" s="68"/>
      <c r="E162" s="16" t="str">
        <f>IF(B162=0,"",VLOOKUP(B162,サービスコード!A:C,3,FALSE))</f>
        <v/>
      </c>
      <c r="F162" s="33"/>
      <c r="G162" s="17" t="str">
        <f t="shared" si="12"/>
        <v/>
      </c>
      <c r="H162" s="19"/>
      <c r="I162" s="15"/>
      <c r="J162" s="84"/>
    </row>
    <row r="163" spans="1:10" ht="12" customHeight="1">
      <c r="A163" s="31" t="s">
        <v>94</v>
      </c>
      <c r="B163" s="33"/>
      <c r="C163" s="67" t="str">
        <f>IF(B163=0,"",VLOOKUP(B163,サービスコード!A:C,2,FALSE))</f>
        <v/>
      </c>
      <c r="D163" s="68"/>
      <c r="E163" s="16" t="str">
        <f>IF(B163=0,"",VLOOKUP(B163,サービスコード!A:C,3,FALSE))</f>
        <v/>
      </c>
      <c r="F163" s="33"/>
      <c r="G163" s="17" t="str">
        <f t="shared" si="12"/>
        <v/>
      </c>
      <c r="H163" s="19"/>
      <c r="I163" s="15"/>
      <c r="J163" s="81" t="str">
        <f>IF(E157="","0 ",J159*E157)</f>
        <v xml:space="preserve">0 </v>
      </c>
    </row>
    <row r="164" spans="1:10" ht="12" customHeight="1">
      <c r="A164" s="31" t="s">
        <v>95</v>
      </c>
      <c r="B164" s="33"/>
      <c r="C164" s="67" t="str">
        <f>IF(B164=0,"",VLOOKUP(B164,サービスコード!A:C,2,FALSE))</f>
        <v/>
      </c>
      <c r="D164" s="68"/>
      <c r="E164" s="16" t="str">
        <f>IF(B164=0,"",VLOOKUP(B164,サービスコード!A:C,3,FALSE))</f>
        <v/>
      </c>
      <c r="F164" s="33"/>
      <c r="G164" s="17" t="str">
        <f t="shared" si="12"/>
        <v/>
      </c>
      <c r="H164" s="19"/>
      <c r="I164" s="15"/>
      <c r="J164" s="82"/>
    </row>
    <row r="165" spans="1:10" ht="12" customHeight="1" thickBot="1">
      <c r="A165" s="31" t="s">
        <v>96</v>
      </c>
      <c r="B165" s="33"/>
      <c r="C165" s="67" t="str">
        <f>IF(B165=0,"",VLOOKUP(B165,サービスコード!A:C,2,FALSE))</f>
        <v/>
      </c>
      <c r="D165" s="68"/>
      <c r="E165" s="16" t="str">
        <f>IF(B165=0,"",VLOOKUP(B165,サービスコード!A:C,3,FALSE))</f>
        <v/>
      </c>
      <c r="F165" s="33"/>
      <c r="G165" s="17" t="str">
        <f t="shared" si="12"/>
        <v/>
      </c>
      <c r="H165" s="19"/>
      <c r="I165" s="15"/>
      <c r="J165" s="56" t="s">
        <v>4</v>
      </c>
    </row>
    <row r="166" spans="1:10" ht="12" customHeight="1">
      <c r="A166" s="31" t="s">
        <v>97</v>
      </c>
      <c r="B166" s="33"/>
      <c r="C166" s="67" t="str">
        <f>IF(B166=0,"",VLOOKUP(B166,サービスコード!A:C,2,FALSE))</f>
        <v/>
      </c>
      <c r="D166" s="68"/>
      <c r="E166" s="16" t="str">
        <f>IF(B166=0,"",VLOOKUP(B166,サービスコード!A:C,3,FALSE))</f>
        <v/>
      </c>
      <c r="F166" s="33"/>
      <c r="G166" s="17" t="str">
        <f t="shared" si="12"/>
        <v/>
      </c>
      <c r="H166" s="19"/>
      <c r="I166" s="15"/>
      <c r="J166" s="69">
        <f>J159-J163</f>
        <v>0</v>
      </c>
    </row>
    <row r="167" spans="1:10" ht="12" customHeight="1" thickBot="1">
      <c r="A167" s="31" t="s">
        <v>98</v>
      </c>
      <c r="B167" s="34"/>
      <c r="C167" s="67" t="str">
        <f>IF(B167=0,"",VLOOKUP(B167,サービスコード!A:C,2,FALSE))</f>
        <v/>
      </c>
      <c r="D167" s="68"/>
      <c r="E167" s="16" t="str">
        <f>IF(B167=0,"",VLOOKUP(B167,サービスコード!A:C,3,FALSE))</f>
        <v/>
      </c>
      <c r="F167" s="34"/>
      <c r="G167" s="17" t="str">
        <f t="shared" si="12"/>
        <v/>
      </c>
      <c r="H167" s="20"/>
      <c r="I167" s="15"/>
      <c r="J167" s="70"/>
    </row>
    <row r="168" spans="1:10" ht="12" customHeight="1" thickBot="1">
      <c r="A168" s="21"/>
      <c r="B168" s="21"/>
      <c r="C168" s="21"/>
      <c r="D168" s="21"/>
      <c r="E168" s="21"/>
      <c r="F168" s="21"/>
      <c r="G168" s="21"/>
      <c r="H168" s="21"/>
    </row>
    <row r="169" spans="1:10" ht="12" customHeight="1" thickBot="1">
      <c r="A169" s="85">
        <f>A157+1</f>
        <v>14</v>
      </c>
      <c r="B169" s="36" t="s">
        <v>89</v>
      </c>
      <c r="C169" s="39"/>
      <c r="D169" s="36" t="s">
        <v>10</v>
      </c>
      <c r="E169" s="87" t="str">
        <f>IF(C169="","",VLOOKUP(C169,利用者情報入力!A:D,4,FALSE))</f>
        <v/>
      </c>
      <c r="F169" s="88"/>
      <c r="G169" s="23"/>
      <c r="H169" s="23"/>
      <c r="I169" s="23"/>
    </row>
    <row r="170" spans="1:10" ht="12" customHeight="1" thickBot="1">
      <c r="A170" s="86"/>
      <c r="B170" s="36" t="s">
        <v>90</v>
      </c>
      <c r="C170" s="38" t="str">
        <f>IF(C169="","",VLOOKUP(C169,利用者情報入力!A:D,2,FALSE))</f>
        <v/>
      </c>
      <c r="D170" s="36" t="s">
        <v>9</v>
      </c>
      <c r="E170" s="89" t="str">
        <f>IF(C169="","",IF(VLOOKUP(C169,利用者情報入力!A:D,3,FALSE)="","",VLOOKUP(C169,利用者情報入力!A:D,3,FALSE)))</f>
        <v/>
      </c>
      <c r="F170" s="90"/>
      <c r="G170" s="91"/>
      <c r="H170" s="37"/>
      <c r="I170" s="22"/>
      <c r="J170" s="55" t="s">
        <v>86</v>
      </c>
    </row>
    <row r="171" spans="1:10" ht="12" customHeight="1">
      <c r="A171" s="29" t="s">
        <v>14</v>
      </c>
      <c r="B171" s="14" t="s">
        <v>3</v>
      </c>
      <c r="C171" s="29" t="s">
        <v>11</v>
      </c>
      <c r="D171" s="14"/>
      <c r="E171" s="29" t="s">
        <v>12</v>
      </c>
      <c r="F171" s="29" t="s">
        <v>2</v>
      </c>
      <c r="G171" s="29" t="s">
        <v>13</v>
      </c>
      <c r="H171" s="14" t="s">
        <v>15</v>
      </c>
      <c r="I171" s="15"/>
      <c r="J171" s="81">
        <f>SUM(G172:G179)</f>
        <v>0</v>
      </c>
    </row>
    <row r="172" spans="1:10" ht="12" customHeight="1">
      <c r="A172" s="31" t="s">
        <v>91</v>
      </c>
      <c r="B172" s="32"/>
      <c r="C172" s="67" t="str">
        <f>IF(B172=0,"",VLOOKUP(B172,サービスコード!A:C,2,FALSE))</f>
        <v/>
      </c>
      <c r="D172" s="68"/>
      <c r="E172" s="16" t="str">
        <f>IF(B172=0,"",VLOOKUP(B172,サービスコード!A:C,3,FALSE))</f>
        <v/>
      </c>
      <c r="F172" s="32"/>
      <c r="G172" s="17" t="str">
        <f t="shared" ref="G172:G179" si="13">IF(B172=0,"",(E172*F172))</f>
        <v/>
      </c>
      <c r="H172" s="18"/>
      <c r="I172" s="15"/>
      <c r="J172" s="82"/>
    </row>
    <row r="173" spans="1:10" ht="12" customHeight="1">
      <c r="A173" s="31" t="s">
        <v>92</v>
      </c>
      <c r="B173" s="33"/>
      <c r="C173" s="67" t="str">
        <f>IF(B173=0,"",VLOOKUP(B173,サービスコード!A:C,2,FALSE))</f>
        <v/>
      </c>
      <c r="D173" s="68"/>
      <c r="E173" s="16" t="str">
        <f>IF(B173=0,"",VLOOKUP(B173,サービスコード!A:C,3,FALSE))</f>
        <v/>
      </c>
      <c r="F173" s="33"/>
      <c r="G173" s="17" t="str">
        <f t="shared" si="13"/>
        <v/>
      </c>
      <c r="H173" s="19"/>
      <c r="I173" s="15"/>
      <c r="J173" s="83" t="s">
        <v>87</v>
      </c>
    </row>
    <row r="174" spans="1:10" ht="12" customHeight="1">
      <c r="A174" s="31" t="s">
        <v>93</v>
      </c>
      <c r="B174" s="33"/>
      <c r="C174" s="67" t="str">
        <f>IF(B174=0,"",VLOOKUP(B174,サービスコード!A:C,2,FALSE))</f>
        <v/>
      </c>
      <c r="D174" s="68"/>
      <c r="E174" s="16" t="str">
        <f>IF(B174=0,"",VLOOKUP(B174,サービスコード!A:C,3,FALSE))</f>
        <v/>
      </c>
      <c r="F174" s="33"/>
      <c r="G174" s="17" t="str">
        <f t="shared" si="13"/>
        <v/>
      </c>
      <c r="H174" s="19"/>
      <c r="I174" s="15"/>
      <c r="J174" s="84"/>
    </row>
    <row r="175" spans="1:10" ht="12" customHeight="1">
      <c r="A175" s="31" t="s">
        <v>94</v>
      </c>
      <c r="B175" s="33"/>
      <c r="C175" s="67" t="str">
        <f>IF(B175=0,"",VLOOKUP(B175,サービスコード!A:C,2,FALSE))</f>
        <v/>
      </c>
      <c r="D175" s="68"/>
      <c r="E175" s="16" t="str">
        <f>IF(B175=0,"",VLOOKUP(B175,サービスコード!A:C,3,FALSE))</f>
        <v/>
      </c>
      <c r="F175" s="33"/>
      <c r="G175" s="17" t="str">
        <f t="shared" si="13"/>
        <v/>
      </c>
      <c r="H175" s="19"/>
      <c r="I175" s="15"/>
      <c r="J175" s="81" t="str">
        <f>IF(E169="","0 ",J171*E169)</f>
        <v xml:space="preserve">0 </v>
      </c>
    </row>
    <row r="176" spans="1:10" ht="12" customHeight="1">
      <c r="A176" s="31" t="s">
        <v>95</v>
      </c>
      <c r="B176" s="33"/>
      <c r="C176" s="67" t="str">
        <f>IF(B176=0,"",VLOOKUP(B176,サービスコード!A:C,2,FALSE))</f>
        <v/>
      </c>
      <c r="D176" s="68"/>
      <c r="E176" s="16" t="str">
        <f>IF(B176=0,"",VLOOKUP(B176,サービスコード!A:C,3,FALSE))</f>
        <v/>
      </c>
      <c r="F176" s="33"/>
      <c r="G176" s="17" t="str">
        <f t="shared" si="13"/>
        <v/>
      </c>
      <c r="H176" s="19"/>
      <c r="I176" s="15"/>
      <c r="J176" s="82"/>
    </row>
    <row r="177" spans="1:10" ht="12" customHeight="1" thickBot="1">
      <c r="A177" s="31" t="s">
        <v>96</v>
      </c>
      <c r="B177" s="33"/>
      <c r="C177" s="67" t="str">
        <f>IF(B177=0,"",VLOOKUP(B177,サービスコード!A:C,2,FALSE))</f>
        <v/>
      </c>
      <c r="D177" s="68"/>
      <c r="E177" s="16" t="str">
        <f>IF(B177=0,"",VLOOKUP(B177,サービスコード!A:C,3,FALSE))</f>
        <v/>
      </c>
      <c r="F177" s="33"/>
      <c r="G177" s="17" t="str">
        <f t="shared" si="13"/>
        <v/>
      </c>
      <c r="H177" s="19"/>
      <c r="I177" s="15"/>
      <c r="J177" s="56" t="s">
        <v>4</v>
      </c>
    </row>
    <row r="178" spans="1:10" ht="12" customHeight="1">
      <c r="A178" s="31" t="s">
        <v>97</v>
      </c>
      <c r="B178" s="33"/>
      <c r="C178" s="67" t="str">
        <f>IF(B178=0,"",VLOOKUP(B178,サービスコード!A:C,2,FALSE))</f>
        <v/>
      </c>
      <c r="D178" s="68"/>
      <c r="E178" s="16" t="str">
        <f>IF(B178=0,"",VLOOKUP(B178,サービスコード!A:C,3,FALSE))</f>
        <v/>
      </c>
      <c r="F178" s="33"/>
      <c r="G178" s="17" t="str">
        <f t="shared" si="13"/>
        <v/>
      </c>
      <c r="H178" s="19"/>
      <c r="I178" s="15"/>
      <c r="J178" s="69">
        <f>J171-J175</f>
        <v>0</v>
      </c>
    </row>
    <row r="179" spans="1:10" ht="12" customHeight="1" thickBot="1">
      <c r="A179" s="31" t="s">
        <v>98</v>
      </c>
      <c r="B179" s="34"/>
      <c r="C179" s="67" t="str">
        <f>IF(B179=0,"",VLOOKUP(B179,サービスコード!A:C,2,FALSE))</f>
        <v/>
      </c>
      <c r="D179" s="68"/>
      <c r="E179" s="16" t="str">
        <f>IF(B179=0,"",VLOOKUP(B179,サービスコード!A:C,3,FALSE))</f>
        <v/>
      </c>
      <c r="F179" s="34"/>
      <c r="G179" s="17" t="str">
        <f t="shared" si="13"/>
        <v/>
      </c>
      <c r="H179" s="20"/>
      <c r="I179" s="15"/>
      <c r="J179" s="70"/>
    </row>
    <row r="180" spans="1:10" ht="12" customHeight="1" thickBot="1">
      <c r="A180" s="21"/>
      <c r="B180" s="21"/>
      <c r="C180" s="21"/>
      <c r="D180" s="21"/>
      <c r="E180" s="21"/>
      <c r="F180" s="21"/>
      <c r="G180" s="21"/>
      <c r="H180" s="21"/>
    </row>
    <row r="181" spans="1:10" ht="12" customHeight="1" thickBot="1">
      <c r="A181" s="85">
        <f>A169+1</f>
        <v>15</v>
      </c>
      <c r="B181" s="36" t="s">
        <v>89</v>
      </c>
      <c r="C181" s="39"/>
      <c r="D181" s="36" t="s">
        <v>10</v>
      </c>
      <c r="E181" s="87" t="str">
        <f>IF(C181="","",VLOOKUP(C181,利用者情報入力!A:D,4,FALSE))</f>
        <v/>
      </c>
      <c r="F181" s="88"/>
      <c r="G181" s="23"/>
      <c r="H181" s="23"/>
      <c r="I181" s="23"/>
    </row>
    <row r="182" spans="1:10" ht="12" customHeight="1" thickBot="1">
      <c r="A182" s="86"/>
      <c r="B182" s="36" t="s">
        <v>90</v>
      </c>
      <c r="C182" s="38" t="str">
        <f>IF(C181="","",VLOOKUP(C181,利用者情報入力!A:D,2,FALSE))</f>
        <v/>
      </c>
      <c r="D182" s="36" t="s">
        <v>9</v>
      </c>
      <c r="E182" s="89" t="str">
        <f>IF(C181="","",IF(VLOOKUP(C181,利用者情報入力!A:D,3,FALSE)="","",VLOOKUP(C181,利用者情報入力!A:D,3,FALSE)))</f>
        <v/>
      </c>
      <c r="F182" s="90"/>
      <c r="G182" s="91"/>
      <c r="H182" s="37"/>
      <c r="I182" s="22"/>
      <c r="J182" s="55" t="s">
        <v>86</v>
      </c>
    </row>
    <row r="183" spans="1:10" ht="12" customHeight="1">
      <c r="A183" s="29" t="s">
        <v>14</v>
      </c>
      <c r="B183" s="14" t="s">
        <v>3</v>
      </c>
      <c r="C183" s="29" t="s">
        <v>11</v>
      </c>
      <c r="D183" s="14"/>
      <c r="E183" s="29" t="s">
        <v>12</v>
      </c>
      <c r="F183" s="29" t="s">
        <v>2</v>
      </c>
      <c r="G183" s="29" t="s">
        <v>13</v>
      </c>
      <c r="H183" s="14" t="s">
        <v>15</v>
      </c>
      <c r="I183" s="15"/>
      <c r="J183" s="81">
        <f>SUM(G184:G191)</f>
        <v>0</v>
      </c>
    </row>
    <row r="184" spans="1:10" ht="12" customHeight="1">
      <c r="A184" s="31" t="s">
        <v>91</v>
      </c>
      <c r="B184" s="32"/>
      <c r="C184" s="67" t="str">
        <f>IF(B184=0,"",VLOOKUP(B184,サービスコード!A:C,2,FALSE))</f>
        <v/>
      </c>
      <c r="D184" s="68"/>
      <c r="E184" s="16" t="str">
        <f>IF(B184=0,"",VLOOKUP(B184,サービスコード!A:C,3,FALSE))</f>
        <v/>
      </c>
      <c r="F184" s="32"/>
      <c r="G184" s="17" t="str">
        <f t="shared" ref="G184:G191" si="14">IF(B184=0,"",(E184*F184))</f>
        <v/>
      </c>
      <c r="H184" s="18"/>
      <c r="I184" s="15"/>
      <c r="J184" s="82"/>
    </row>
    <row r="185" spans="1:10" ht="12" customHeight="1">
      <c r="A185" s="31" t="s">
        <v>92</v>
      </c>
      <c r="B185" s="33"/>
      <c r="C185" s="67" t="str">
        <f>IF(B185=0,"",VLOOKUP(B185,サービスコード!A:C,2,FALSE))</f>
        <v/>
      </c>
      <c r="D185" s="68"/>
      <c r="E185" s="16" t="str">
        <f>IF(B185=0,"",VLOOKUP(B185,サービスコード!A:C,3,FALSE))</f>
        <v/>
      </c>
      <c r="F185" s="33"/>
      <c r="G185" s="17" t="str">
        <f t="shared" si="14"/>
        <v/>
      </c>
      <c r="H185" s="19"/>
      <c r="I185" s="15"/>
      <c r="J185" s="83" t="s">
        <v>87</v>
      </c>
    </row>
    <row r="186" spans="1:10" ht="12" customHeight="1">
      <c r="A186" s="31" t="s">
        <v>93</v>
      </c>
      <c r="B186" s="33"/>
      <c r="C186" s="67" t="str">
        <f>IF(B186=0,"",VLOOKUP(B186,サービスコード!A:C,2,FALSE))</f>
        <v/>
      </c>
      <c r="D186" s="68"/>
      <c r="E186" s="16" t="str">
        <f>IF(B186=0,"",VLOOKUP(B186,サービスコード!A:C,3,FALSE))</f>
        <v/>
      </c>
      <c r="F186" s="33"/>
      <c r="G186" s="17" t="str">
        <f t="shared" si="14"/>
        <v/>
      </c>
      <c r="H186" s="19"/>
      <c r="I186" s="15"/>
      <c r="J186" s="84"/>
    </row>
    <row r="187" spans="1:10" ht="12" customHeight="1">
      <c r="A187" s="31" t="s">
        <v>94</v>
      </c>
      <c r="B187" s="33"/>
      <c r="C187" s="67" t="str">
        <f>IF(B187=0,"",VLOOKUP(B187,サービスコード!A:C,2,FALSE))</f>
        <v/>
      </c>
      <c r="D187" s="68"/>
      <c r="E187" s="16" t="str">
        <f>IF(B187=0,"",VLOOKUP(B187,サービスコード!A:C,3,FALSE))</f>
        <v/>
      </c>
      <c r="F187" s="33"/>
      <c r="G187" s="17" t="str">
        <f t="shared" si="14"/>
        <v/>
      </c>
      <c r="H187" s="19"/>
      <c r="I187" s="15"/>
      <c r="J187" s="81" t="str">
        <f>IF(E181="","0 ",J183*E181)</f>
        <v xml:space="preserve">0 </v>
      </c>
    </row>
    <row r="188" spans="1:10" ht="12" customHeight="1">
      <c r="A188" s="31" t="s">
        <v>95</v>
      </c>
      <c r="B188" s="33"/>
      <c r="C188" s="67" t="str">
        <f>IF(B188=0,"",VLOOKUP(B188,サービスコード!A:C,2,FALSE))</f>
        <v/>
      </c>
      <c r="D188" s="68"/>
      <c r="E188" s="16" t="str">
        <f>IF(B188=0,"",VLOOKUP(B188,サービスコード!A:C,3,FALSE))</f>
        <v/>
      </c>
      <c r="F188" s="33"/>
      <c r="G188" s="17" t="str">
        <f t="shared" si="14"/>
        <v/>
      </c>
      <c r="H188" s="19"/>
      <c r="I188" s="15"/>
      <c r="J188" s="82"/>
    </row>
    <row r="189" spans="1:10" ht="12" customHeight="1" thickBot="1">
      <c r="A189" s="31" t="s">
        <v>96</v>
      </c>
      <c r="B189" s="33"/>
      <c r="C189" s="67" t="str">
        <f>IF(B189=0,"",VLOOKUP(B189,サービスコード!A:C,2,FALSE))</f>
        <v/>
      </c>
      <c r="D189" s="68"/>
      <c r="E189" s="16" t="str">
        <f>IF(B189=0,"",VLOOKUP(B189,サービスコード!A:C,3,FALSE))</f>
        <v/>
      </c>
      <c r="F189" s="33"/>
      <c r="G189" s="17" t="str">
        <f t="shared" si="14"/>
        <v/>
      </c>
      <c r="H189" s="19"/>
      <c r="I189" s="15"/>
      <c r="J189" s="56" t="s">
        <v>4</v>
      </c>
    </row>
    <row r="190" spans="1:10" ht="12" customHeight="1">
      <c r="A190" s="31" t="s">
        <v>97</v>
      </c>
      <c r="B190" s="33"/>
      <c r="C190" s="67" t="str">
        <f>IF(B190=0,"",VLOOKUP(B190,サービスコード!A:C,2,FALSE))</f>
        <v/>
      </c>
      <c r="D190" s="68"/>
      <c r="E190" s="16" t="str">
        <f>IF(B190=0,"",VLOOKUP(B190,サービスコード!A:C,3,FALSE))</f>
        <v/>
      </c>
      <c r="F190" s="33"/>
      <c r="G190" s="17" t="str">
        <f t="shared" si="14"/>
        <v/>
      </c>
      <c r="H190" s="19"/>
      <c r="I190" s="15"/>
      <c r="J190" s="69">
        <f>J183-J187</f>
        <v>0</v>
      </c>
    </row>
    <row r="191" spans="1:10" ht="12" customHeight="1" thickBot="1">
      <c r="A191" s="31" t="s">
        <v>98</v>
      </c>
      <c r="B191" s="34"/>
      <c r="C191" s="67" t="str">
        <f>IF(B191=0,"",VLOOKUP(B191,サービスコード!A:C,2,FALSE))</f>
        <v/>
      </c>
      <c r="D191" s="68"/>
      <c r="E191" s="16" t="str">
        <f>IF(B191=0,"",VLOOKUP(B191,サービスコード!A:C,3,FALSE))</f>
        <v/>
      </c>
      <c r="F191" s="34"/>
      <c r="G191" s="17" t="str">
        <f t="shared" si="14"/>
        <v/>
      </c>
      <c r="H191" s="20"/>
      <c r="I191" s="15"/>
      <c r="J191" s="70"/>
    </row>
    <row r="192" spans="1:10" ht="12" customHeight="1" thickBot="1">
      <c r="A192" s="21"/>
      <c r="B192" s="21"/>
      <c r="C192" s="21"/>
      <c r="D192" s="21"/>
      <c r="E192" s="21"/>
      <c r="F192" s="21"/>
      <c r="G192" s="21"/>
      <c r="H192" s="21"/>
    </row>
    <row r="193" spans="1:10" ht="12" customHeight="1" thickBot="1">
      <c r="A193" s="85">
        <f>A181+1</f>
        <v>16</v>
      </c>
      <c r="B193" s="36" t="s">
        <v>89</v>
      </c>
      <c r="C193" s="39"/>
      <c r="D193" s="36" t="s">
        <v>10</v>
      </c>
      <c r="E193" s="87" t="str">
        <f>IF(C193="","",VLOOKUP(C193,利用者情報入力!A:D,4,FALSE))</f>
        <v/>
      </c>
      <c r="F193" s="88"/>
      <c r="G193" s="23"/>
      <c r="H193" s="23"/>
      <c r="I193" s="23"/>
    </row>
    <row r="194" spans="1:10" ht="12" customHeight="1" thickBot="1">
      <c r="A194" s="86"/>
      <c r="B194" s="36" t="s">
        <v>90</v>
      </c>
      <c r="C194" s="38" t="str">
        <f>IF(C193="","",VLOOKUP(C193,利用者情報入力!A:D,2,FALSE))</f>
        <v/>
      </c>
      <c r="D194" s="36" t="s">
        <v>9</v>
      </c>
      <c r="E194" s="89" t="str">
        <f>IF(C193="","",IF(VLOOKUP(C193,利用者情報入力!A:D,3,FALSE)="","",VLOOKUP(C193,利用者情報入力!A:D,3,FALSE)))</f>
        <v/>
      </c>
      <c r="F194" s="90"/>
      <c r="G194" s="91"/>
      <c r="H194" s="37"/>
      <c r="I194" s="22"/>
      <c r="J194" s="55" t="s">
        <v>86</v>
      </c>
    </row>
    <row r="195" spans="1:10" ht="12" customHeight="1">
      <c r="A195" s="29" t="s">
        <v>14</v>
      </c>
      <c r="B195" s="14" t="s">
        <v>3</v>
      </c>
      <c r="C195" s="29" t="s">
        <v>11</v>
      </c>
      <c r="D195" s="14"/>
      <c r="E195" s="29" t="s">
        <v>12</v>
      </c>
      <c r="F195" s="29" t="s">
        <v>2</v>
      </c>
      <c r="G195" s="29" t="s">
        <v>13</v>
      </c>
      <c r="H195" s="14" t="s">
        <v>15</v>
      </c>
      <c r="I195" s="15"/>
      <c r="J195" s="81">
        <f>SUM(G196:G203)</f>
        <v>0</v>
      </c>
    </row>
    <row r="196" spans="1:10" ht="12" customHeight="1">
      <c r="A196" s="31" t="s">
        <v>91</v>
      </c>
      <c r="B196" s="32"/>
      <c r="C196" s="67" t="str">
        <f>IF(B196=0,"",VLOOKUP(B196,サービスコード!A:C,2,FALSE))</f>
        <v/>
      </c>
      <c r="D196" s="68"/>
      <c r="E196" s="16" t="str">
        <f>IF(B196=0,"",VLOOKUP(B196,サービスコード!A:C,3,FALSE))</f>
        <v/>
      </c>
      <c r="F196" s="32"/>
      <c r="G196" s="17" t="str">
        <f t="shared" ref="G196:G203" si="15">IF(B196=0,"",(E196*F196))</f>
        <v/>
      </c>
      <c r="H196" s="18"/>
      <c r="I196" s="15"/>
      <c r="J196" s="82"/>
    </row>
    <row r="197" spans="1:10" ht="12" customHeight="1">
      <c r="A197" s="31" t="s">
        <v>92</v>
      </c>
      <c r="B197" s="33"/>
      <c r="C197" s="67" t="str">
        <f>IF(B197=0,"",VLOOKUP(B197,サービスコード!A:C,2,FALSE))</f>
        <v/>
      </c>
      <c r="D197" s="68"/>
      <c r="E197" s="16" t="str">
        <f>IF(B197=0,"",VLOOKUP(B197,サービスコード!A:C,3,FALSE))</f>
        <v/>
      </c>
      <c r="F197" s="33"/>
      <c r="G197" s="17" t="str">
        <f t="shared" si="15"/>
        <v/>
      </c>
      <c r="H197" s="19"/>
      <c r="I197" s="15"/>
      <c r="J197" s="83" t="s">
        <v>87</v>
      </c>
    </row>
    <row r="198" spans="1:10" ht="12" customHeight="1">
      <c r="A198" s="31" t="s">
        <v>93</v>
      </c>
      <c r="B198" s="33"/>
      <c r="C198" s="67" t="str">
        <f>IF(B198=0,"",VLOOKUP(B198,サービスコード!A:C,2,FALSE))</f>
        <v/>
      </c>
      <c r="D198" s="68"/>
      <c r="E198" s="16" t="str">
        <f>IF(B198=0,"",VLOOKUP(B198,サービスコード!A:C,3,FALSE))</f>
        <v/>
      </c>
      <c r="F198" s="33"/>
      <c r="G198" s="17" t="str">
        <f t="shared" si="15"/>
        <v/>
      </c>
      <c r="H198" s="19"/>
      <c r="I198" s="15"/>
      <c r="J198" s="84"/>
    </row>
    <row r="199" spans="1:10" ht="12" customHeight="1">
      <c r="A199" s="31" t="s">
        <v>94</v>
      </c>
      <c r="B199" s="33"/>
      <c r="C199" s="67" t="str">
        <f>IF(B199=0,"",VLOOKUP(B199,サービスコード!A:C,2,FALSE))</f>
        <v/>
      </c>
      <c r="D199" s="68"/>
      <c r="E199" s="16" t="str">
        <f>IF(B199=0,"",VLOOKUP(B199,サービスコード!A:C,3,FALSE))</f>
        <v/>
      </c>
      <c r="F199" s="33"/>
      <c r="G199" s="17" t="str">
        <f t="shared" si="15"/>
        <v/>
      </c>
      <c r="H199" s="19"/>
      <c r="I199" s="15"/>
      <c r="J199" s="81" t="str">
        <f>IF(E193="","0 ",J195*E193)</f>
        <v xml:space="preserve">0 </v>
      </c>
    </row>
    <row r="200" spans="1:10" ht="12" customHeight="1">
      <c r="A200" s="31" t="s">
        <v>95</v>
      </c>
      <c r="B200" s="33"/>
      <c r="C200" s="67" t="str">
        <f>IF(B200=0,"",VLOOKUP(B200,サービスコード!A:C,2,FALSE))</f>
        <v/>
      </c>
      <c r="D200" s="68"/>
      <c r="E200" s="16" t="str">
        <f>IF(B200=0,"",VLOOKUP(B200,サービスコード!A:C,3,FALSE))</f>
        <v/>
      </c>
      <c r="F200" s="33"/>
      <c r="G200" s="17" t="str">
        <f t="shared" si="15"/>
        <v/>
      </c>
      <c r="H200" s="19"/>
      <c r="I200" s="15"/>
      <c r="J200" s="82"/>
    </row>
    <row r="201" spans="1:10" ht="12" customHeight="1" thickBot="1">
      <c r="A201" s="31" t="s">
        <v>96</v>
      </c>
      <c r="B201" s="33"/>
      <c r="C201" s="67" t="str">
        <f>IF(B201=0,"",VLOOKUP(B201,サービスコード!A:C,2,FALSE))</f>
        <v/>
      </c>
      <c r="D201" s="68"/>
      <c r="E201" s="16" t="str">
        <f>IF(B201=0,"",VLOOKUP(B201,サービスコード!A:C,3,FALSE))</f>
        <v/>
      </c>
      <c r="F201" s="33"/>
      <c r="G201" s="17" t="str">
        <f t="shared" si="15"/>
        <v/>
      </c>
      <c r="H201" s="19"/>
      <c r="I201" s="15"/>
      <c r="J201" s="56" t="s">
        <v>4</v>
      </c>
    </row>
    <row r="202" spans="1:10" ht="12" customHeight="1">
      <c r="A202" s="31" t="s">
        <v>97</v>
      </c>
      <c r="B202" s="33"/>
      <c r="C202" s="67" t="str">
        <f>IF(B202=0,"",VLOOKUP(B202,サービスコード!A:C,2,FALSE))</f>
        <v/>
      </c>
      <c r="D202" s="68"/>
      <c r="E202" s="16" t="str">
        <f>IF(B202=0,"",VLOOKUP(B202,サービスコード!A:C,3,FALSE))</f>
        <v/>
      </c>
      <c r="F202" s="33"/>
      <c r="G202" s="17" t="str">
        <f t="shared" si="15"/>
        <v/>
      </c>
      <c r="H202" s="19"/>
      <c r="I202" s="15"/>
      <c r="J202" s="69">
        <f>J195-J199</f>
        <v>0</v>
      </c>
    </row>
    <row r="203" spans="1:10" ht="12" customHeight="1" thickBot="1">
      <c r="A203" s="31" t="s">
        <v>98</v>
      </c>
      <c r="B203" s="34"/>
      <c r="C203" s="67" t="str">
        <f>IF(B203=0,"",VLOOKUP(B203,サービスコード!A:C,2,FALSE))</f>
        <v/>
      </c>
      <c r="D203" s="68"/>
      <c r="E203" s="16" t="str">
        <f>IF(B203=0,"",VLOOKUP(B203,サービスコード!A:C,3,FALSE))</f>
        <v/>
      </c>
      <c r="F203" s="34"/>
      <c r="G203" s="17" t="str">
        <f t="shared" si="15"/>
        <v/>
      </c>
      <c r="H203" s="20"/>
      <c r="I203" s="15"/>
      <c r="J203" s="70"/>
    </row>
    <row r="204" spans="1:10" ht="12" customHeight="1" thickBot="1">
      <c r="A204" s="21"/>
      <c r="B204" s="21"/>
      <c r="C204" s="21"/>
      <c r="D204" s="21"/>
      <c r="E204" s="21"/>
      <c r="F204" s="21"/>
      <c r="G204" s="21"/>
      <c r="H204" s="21"/>
    </row>
    <row r="205" spans="1:10" ht="12" customHeight="1" thickBot="1">
      <c r="A205" s="85">
        <f>A193+1</f>
        <v>17</v>
      </c>
      <c r="B205" s="36" t="s">
        <v>89</v>
      </c>
      <c r="C205" s="39"/>
      <c r="D205" s="36" t="s">
        <v>10</v>
      </c>
      <c r="E205" s="87" t="str">
        <f>IF(C205="","",VLOOKUP(C205,利用者情報入力!A:D,4,FALSE))</f>
        <v/>
      </c>
      <c r="F205" s="88"/>
      <c r="G205" s="23"/>
      <c r="H205" s="23"/>
      <c r="I205" s="23"/>
    </row>
    <row r="206" spans="1:10" ht="12" customHeight="1" thickBot="1">
      <c r="A206" s="86"/>
      <c r="B206" s="36" t="s">
        <v>90</v>
      </c>
      <c r="C206" s="38" t="str">
        <f>IF(C205="","",VLOOKUP(C205,利用者情報入力!A:D,2,FALSE))</f>
        <v/>
      </c>
      <c r="D206" s="36" t="s">
        <v>9</v>
      </c>
      <c r="E206" s="89" t="str">
        <f>IF(C205="","",IF(VLOOKUP(C205,利用者情報入力!A:D,3,FALSE)="","",VLOOKUP(C205,利用者情報入力!A:D,3,FALSE)))</f>
        <v/>
      </c>
      <c r="F206" s="90"/>
      <c r="G206" s="91"/>
      <c r="H206" s="37"/>
      <c r="I206" s="22"/>
      <c r="J206" s="55" t="s">
        <v>86</v>
      </c>
    </row>
    <row r="207" spans="1:10" ht="12" customHeight="1">
      <c r="A207" s="29" t="s">
        <v>14</v>
      </c>
      <c r="B207" s="14" t="s">
        <v>3</v>
      </c>
      <c r="C207" s="29" t="s">
        <v>11</v>
      </c>
      <c r="D207" s="14"/>
      <c r="E207" s="29" t="s">
        <v>12</v>
      </c>
      <c r="F207" s="29" t="s">
        <v>2</v>
      </c>
      <c r="G207" s="29" t="s">
        <v>13</v>
      </c>
      <c r="H207" s="14" t="s">
        <v>15</v>
      </c>
      <c r="I207" s="15"/>
      <c r="J207" s="81">
        <f>SUM(G208:G215)</f>
        <v>0</v>
      </c>
    </row>
    <row r="208" spans="1:10" ht="12" customHeight="1">
      <c r="A208" s="31" t="s">
        <v>91</v>
      </c>
      <c r="B208" s="32"/>
      <c r="C208" s="67" t="str">
        <f>IF(B208=0,"",VLOOKUP(B208,サービスコード!A:C,2,FALSE))</f>
        <v/>
      </c>
      <c r="D208" s="68"/>
      <c r="E208" s="16" t="str">
        <f>IF(B208=0,"",VLOOKUP(B208,サービスコード!A:C,3,FALSE))</f>
        <v/>
      </c>
      <c r="F208" s="32"/>
      <c r="G208" s="17" t="str">
        <f t="shared" ref="G208:G215" si="16">IF(B208=0,"",(E208*F208))</f>
        <v/>
      </c>
      <c r="H208" s="18"/>
      <c r="I208" s="15"/>
      <c r="J208" s="82"/>
    </row>
    <row r="209" spans="1:10" ht="12" customHeight="1">
      <c r="A209" s="31" t="s">
        <v>92</v>
      </c>
      <c r="B209" s="33"/>
      <c r="C209" s="67" t="str">
        <f>IF(B209=0,"",VLOOKUP(B209,サービスコード!A:C,2,FALSE))</f>
        <v/>
      </c>
      <c r="D209" s="68"/>
      <c r="E209" s="16" t="str">
        <f>IF(B209=0,"",VLOOKUP(B209,サービスコード!A:C,3,FALSE))</f>
        <v/>
      </c>
      <c r="F209" s="33"/>
      <c r="G209" s="17" t="str">
        <f t="shared" si="16"/>
        <v/>
      </c>
      <c r="H209" s="19"/>
      <c r="I209" s="15"/>
      <c r="J209" s="83" t="s">
        <v>87</v>
      </c>
    </row>
    <row r="210" spans="1:10" ht="12" customHeight="1">
      <c r="A210" s="31" t="s">
        <v>93</v>
      </c>
      <c r="B210" s="33"/>
      <c r="C210" s="67" t="str">
        <f>IF(B210=0,"",VLOOKUP(B210,サービスコード!A:C,2,FALSE))</f>
        <v/>
      </c>
      <c r="D210" s="68"/>
      <c r="E210" s="16" t="str">
        <f>IF(B210=0,"",VLOOKUP(B210,サービスコード!A:C,3,FALSE))</f>
        <v/>
      </c>
      <c r="F210" s="33"/>
      <c r="G210" s="17" t="str">
        <f t="shared" si="16"/>
        <v/>
      </c>
      <c r="H210" s="19"/>
      <c r="I210" s="15"/>
      <c r="J210" s="84"/>
    </row>
    <row r="211" spans="1:10" ht="12" customHeight="1">
      <c r="A211" s="31" t="s">
        <v>94</v>
      </c>
      <c r="B211" s="33"/>
      <c r="C211" s="67" t="str">
        <f>IF(B211=0,"",VLOOKUP(B211,サービスコード!A:C,2,FALSE))</f>
        <v/>
      </c>
      <c r="D211" s="68"/>
      <c r="E211" s="16" t="str">
        <f>IF(B211=0,"",VLOOKUP(B211,サービスコード!A:C,3,FALSE))</f>
        <v/>
      </c>
      <c r="F211" s="33"/>
      <c r="G211" s="17" t="str">
        <f t="shared" si="16"/>
        <v/>
      </c>
      <c r="H211" s="19"/>
      <c r="I211" s="15"/>
      <c r="J211" s="81" t="str">
        <f>IF(E205="","0 ",J207*E205)</f>
        <v xml:space="preserve">0 </v>
      </c>
    </row>
    <row r="212" spans="1:10" ht="12" customHeight="1">
      <c r="A212" s="31" t="s">
        <v>95</v>
      </c>
      <c r="B212" s="33"/>
      <c r="C212" s="67" t="str">
        <f>IF(B212=0,"",VLOOKUP(B212,サービスコード!A:C,2,FALSE))</f>
        <v/>
      </c>
      <c r="D212" s="68"/>
      <c r="E212" s="16" t="str">
        <f>IF(B212=0,"",VLOOKUP(B212,サービスコード!A:C,3,FALSE))</f>
        <v/>
      </c>
      <c r="F212" s="33"/>
      <c r="G212" s="17" t="str">
        <f t="shared" si="16"/>
        <v/>
      </c>
      <c r="H212" s="19"/>
      <c r="I212" s="15"/>
      <c r="J212" s="82"/>
    </row>
    <row r="213" spans="1:10" ht="12" customHeight="1" thickBot="1">
      <c r="A213" s="31" t="s">
        <v>96</v>
      </c>
      <c r="B213" s="33"/>
      <c r="C213" s="67" t="str">
        <f>IF(B213=0,"",VLOOKUP(B213,サービスコード!A:C,2,FALSE))</f>
        <v/>
      </c>
      <c r="D213" s="68"/>
      <c r="E213" s="16" t="str">
        <f>IF(B213=0,"",VLOOKUP(B213,サービスコード!A:C,3,FALSE))</f>
        <v/>
      </c>
      <c r="F213" s="33"/>
      <c r="G213" s="17" t="str">
        <f t="shared" si="16"/>
        <v/>
      </c>
      <c r="H213" s="19"/>
      <c r="I213" s="15"/>
      <c r="J213" s="56" t="s">
        <v>4</v>
      </c>
    </row>
    <row r="214" spans="1:10" ht="12" customHeight="1">
      <c r="A214" s="31" t="s">
        <v>97</v>
      </c>
      <c r="B214" s="33"/>
      <c r="C214" s="67" t="str">
        <f>IF(B214=0,"",VLOOKUP(B214,サービスコード!A:C,2,FALSE))</f>
        <v/>
      </c>
      <c r="D214" s="68"/>
      <c r="E214" s="16" t="str">
        <f>IF(B214=0,"",VLOOKUP(B214,サービスコード!A:C,3,FALSE))</f>
        <v/>
      </c>
      <c r="F214" s="33"/>
      <c r="G214" s="17" t="str">
        <f t="shared" si="16"/>
        <v/>
      </c>
      <c r="H214" s="19"/>
      <c r="I214" s="15"/>
      <c r="J214" s="69">
        <f>J207-J211</f>
        <v>0</v>
      </c>
    </row>
    <row r="215" spans="1:10" ht="12" customHeight="1" thickBot="1">
      <c r="A215" s="31" t="s">
        <v>98</v>
      </c>
      <c r="B215" s="34"/>
      <c r="C215" s="67" t="str">
        <f>IF(B215=0,"",VLOOKUP(B215,サービスコード!A:C,2,FALSE))</f>
        <v/>
      </c>
      <c r="D215" s="68"/>
      <c r="E215" s="16" t="str">
        <f>IF(B215=0,"",VLOOKUP(B215,サービスコード!A:C,3,FALSE))</f>
        <v/>
      </c>
      <c r="F215" s="34"/>
      <c r="G215" s="17" t="str">
        <f t="shared" si="16"/>
        <v/>
      </c>
      <c r="H215" s="20"/>
      <c r="I215" s="15"/>
      <c r="J215" s="70"/>
    </row>
    <row r="216" spans="1:10" ht="12" customHeight="1" thickBot="1">
      <c r="A216" s="21"/>
      <c r="B216" s="21"/>
      <c r="C216" s="21"/>
      <c r="D216" s="21"/>
      <c r="E216" s="21"/>
      <c r="F216" s="21"/>
      <c r="G216" s="21"/>
      <c r="H216" s="21"/>
    </row>
    <row r="217" spans="1:10" ht="12" customHeight="1" thickBot="1">
      <c r="A217" s="85">
        <f>A205+1</f>
        <v>18</v>
      </c>
      <c r="B217" s="36" t="s">
        <v>89</v>
      </c>
      <c r="C217" s="39"/>
      <c r="D217" s="36" t="s">
        <v>10</v>
      </c>
      <c r="E217" s="87" t="str">
        <f>IF(C217="","",VLOOKUP(C217,利用者情報入力!A:D,4,FALSE))</f>
        <v/>
      </c>
      <c r="F217" s="88"/>
      <c r="G217" s="23"/>
      <c r="H217" s="23"/>
      <c r="I217" s="23"/>
    </row>
    <row r="218" spans="1:10" ht="12" customHeight="1" thickBot="1">
      <c r="A218" s="86"/>
      <c r="B218" s="36" t="s">
        <v>90</v>
      </c>
      <c r="C218" s="38" t="str">
        <f>IF(C217="","",VLOOKUP(C217,利用者情報入力!A:D,2,FALSE))</f>
        <v/>
      </c>
      <c r="D218" s="36" t="s">
        <v>9</v>
      </c>
      <c r="E218" s="89" t="str">
        <f>IF(C217="","",IF(VLOOKUP(C217,利用者情報入力!A:D,3,FALSE)="","",VLOOKUP(C217,利用者情報入力!A:D,3,FALSE)))</f>
        <v/>
      </c>
      <c r="F218" s="90"/>
      <c r="G218" s="91"/>
      <c r="H218" s="37"/>
      <c r="I218" s="22"/>
      <c r="J218" s="55" t="s">
        <v>86</v>
      </c>
    </row>
    <row r="219" spans="1:10" ht="12" customHeight="1">
      <c r="A219" s="29" t="s">
        <v>14</v>
      </c>
      <c r="B219" s="14" t="s">
        <v>3</v>
      </c>
      <c r="C219" s="29" t="s">
        <v>11</v>
      </c>
      <c r="D219" s="14"/>
      <c r="E219" s="29" t="s">
        <v>12</v>
      </c>
      <c r="F219" s="29" t="s">
        <v>2</v>
      </c>
      <c r="G219" s="29" t="s">
        <v>13</v>
      </c>
      <c r="H219" s="14" t="s">
        <v>15</v>
      </c>
      <c r="I219" s="15"/>
      <c r="J219" s="81">
        <f>SUM(G220:G227)</f>
        <v>0</v>
      </c>
    </row>
    <row r="220" spans="1:10" ht="12" customHeight="1">
      <c r="A220" s="31" t="s">
        <v>91</v>
      </c>
      <c r="B220" s="32"/>
      <c r="C220" s="67" t="str">
        <f>IF(B220=0,"",VLOOKUP(B220,サービスコード!A:C,2,FALSE))</f>
        <v/>
      </c>
      <c r="D220" s="68"/>
      <c r="E220" s="16" t="str">
        <f>IF(B220=0,"",VLOOKUP(B220,サービスコード!A:C,3,FALSE))</f>
        <v/>
      </c>
      <c r="F220" s="32"/>
      <c r="G220" s="17" t="str">
        <f t="shared" ref="G220:G227" si="17">IF(B220=0,"",(E220*F220))</f>
        <v/>
      </c>
      <c r="H220" s="18"/>
      <c r="I220" s="15"/>
      <c r="J220" s="82"/>
    </row>
    <row r="221" spans="1:10" ht="12" customHeight="1">
      <c r="A221" s="31" t="s">
        <v>92</v>
      </c>
      <c r="B221" s="33"/>
      <c r="C221" s="67" t="str">
        <f>IF(B221=0,"",VLOOKUP(B221,サービスコード!A:C,2,FALSE))</f>
        <v/>
      </c>
      <c r="D221" s="68"/>
      <c r="E221" s="16" t="str">
        <f>IF(B221=0,"",VLOOKUP(B221,サービスコード!A:C,3,FALSE))</f>
        <v/>
      </c>
      <c r="F221" s="33"/>
      <c r="G221" s="17" t="str">
        <f t="shared" si="17"/>
        <v/>
      </c>
      <c r="H221" s="19"/>
      <c r="I221" s="15"/>
      <c r="J221" s="83" t="s">
        <v>87</v>
      </c>
    </row>
    <row r="222" spans="1:10" ht="12" customHeight="1">
      <c r="A222" s="31" t="s">
        <v>93</v>
      </c>
      <c r="B222" s="33"/>
      <c r="C222" s="67" t="str">
        <f>IF(B222=0,"",VLOOKUP(B222,サービスコード!A:C,2,FALSE))</f>
        <v/>
      </c>
      <c r="D222" s="68"/>
      <c r="E222" s="16" t="str">
        <f>IF(B222=0,"",VLOOKUP(B222,サービスコード!A:C,3,FALSE))</f>
        <v/>
      </c>
      <c r="F222" s="33"/>
      <c r="G222" s="17" t="str">
        <f t="shared" si="17"/>
        <v/>
      </c>
      <c r="H222" s="19"/>
      <c r="I222" s="15"/>
      <c r="J222" s="84"/>
    </row>
    <row r="223" spans="1:10" ht="12" customHeight="1">
      <c r="A223" s="31" t="s">
        <v>94</v>
      </c>
      <c r="B223" s="33"/>
      <c r="C223" s="67" t="str">
        <f>IF(B223=0,"",VLOOKUP(B223,サービスコード!A:C,2,FALSE))</f>
        <v/>
      </c>
      <c r="D223" s="68"/>
      <c r="E223" s="16" t="str">
        <f>IF(B223=0,"",VLOOKUP(B223,サービスコード!A:C,3,FALSE))</f>
        <v/>
      </c>
      <c r="F223" s="33"/>
      <c r="G223" s="17" t="str">
        <f t="shared" si="17"/>
        <v/>
      </c>
      <c r="H223" s="19"/>
      <c r="I223" s="15"/>
      <c r="J223" s="81" t="str">
        <f>IF(E217="","0 ",J219*E217)</f>
        <v xml:space="preserve">0 </v>
      </c>
    </row>
    <row r="224" spans="1:10" ht="12" customHeight="1">
      <c r="A224" s="31" t="s">
        <v>95</v>
      </c>
      <c r="B224" s="33"/>
      <c r="C224" s="67" t="str">
        <f>IF(B224=0,"",VLOOKUP(B224,サービスコード!A:C,2,FALSE))</f>
        <v/>
      </c>
      <c r="D224" s="68"/>
      <c r="E224" s="16" t="str">
        <f>IF(B224=0,"",VLOOKUP(B224,サービスコード!A:C,3,FALSE))</f>
        <v/>
      </c>
      <c r="F224" s="33"/>
      <c r="G224" s="17" t="str">
        <f t="shared" si="17"/>
        <v/>
      </c>
      <c r="H224" s="19"/>
      <c r="I224" s="15"/>
      <c r="J224" s="82"/>
    </row>
    <row r="225" spans="1:10" ht="12" customHeight="1" thickBot="1">
      <c r="A225" s="31" t="s">
        <v>96</v>
      </c>
      <c r="B225" s="33"/>
      <c r="C225" s="67" t="str">
        <f>IF(B225=0,"",VLOOKUP(B225,サービスコード!A:C,2,FALSE))</f>
        <v/>
      </c>
      <c r="D225" s="68"/>
      <c r="E225" s="16" t="str">
        <f>IF(B225=0,"",VLOOKUP(B225,サービスコード!A:C,3,FALSE))</f>
        <v/>
      </c>
      <c r="F225" s="33"/>
      <c r="G225" s="17" t="str">
        <f t="shared" si="17"/>
        <v/>
      </c>
      <c r="H225" s="19"/>
      <c r="I225" s="15"/>
      <c r="J225" s="56" t="s">
        <v>4</v>
      </c>
    </row>
    <row r="226" spans="1:10" ht="12" customHeight="1">
      <c r="A226" s="31" t="s">
        <v>97</v>
      </c>
      <c r="B226" s="33"/>
      <c r="C226" s="67" t="str">
        <f>IF(B226=0,"",VLOOKUP(B226,サービスコード!A:C,2,FALSE))</f>
        <v/>
      </c>
      <c r="D226" s="68"/>
      <c r="E226" s="16" t="str">
        <f>IF(B226=0,"",VLOOKUP(B226,サービスコード!A:C,3,FALSE))</f>
        <v/>
      </c>
      <c r="F226" s="33"/>
      <c r="G226" s="17" t="str">
        <f t="shared" si="17"/>
        <v/>
      </c>
      <c r="H226" s="19"/>
      <c r="I226" s="15"/>
      <c r="J226" s="69">
        <f>J219-J223</f>
        <v>0</v>
      </c>
    </row>
    <row r="227" spans="1:10" ht="12" customHeight="1" thickBot="1">
      <c r="A227" s="31" t="s">
        <v>98</v>
      </c>
      <c r="B227" s="34"/>
      <c r="C227" s="67" t="str">
        <f>IF(B227=0,"",VLOOKUP(B227,サービスコード!A:C,2,FALSE))</f>
        <v/>
      </c>
      <c r="D227" s="68"/>
      <c r="E227" s="16" t="str">
        <f>IF(B227=0,"",VLOOKUP(B227,サービスコード!A:C,3,FALSE))</f>
        <v/>
      </c>
      <c r="F227" s="34"/>
      <c r="G227" s="17" t="str">
        <f t="shared" si="17"/>
        <v/>
      </c>
      <c r="H227" s="20"/>
      <c r="I227" s="15"/>
      <c r="J227" s="70"/>
    </row>
    <row r="228" spans="1:10" ht="12" customHeight="1" thickBot="1">
      <c r="A228" s="21"/>
      <c r="B228" s="21"/>
      <c r="C228" s="21"/>
      <c r="D228" s="21"/>
      <c r="E228" s="21"/>
      <c r="F228" s="21"/>
      <c r="G228" s="21"/>
      <c r="H228" s="21"/>
    </row>
    <row r="229" spans="1:10" ht="12" customHeight="1" thickBot="1">
      <c r="A229" s="85">
        <f>A217+1</f>
        <v>19</v>
      </c>
      <c r="B229" s="36" t="s">
        <v>89</v>
      </c>
      <c r="C229" s="39"/>
      <c r="D229" s="36" t="s">
        <v>10</v>
      </c>
      <c r="E229" s="87" t="str">
        <f>IF(C229="","",VLOOKUP(C229,利用者情報入力!A:D,4,FALSE))</f>
        <v/>
      </c>
      <c r="F229" s="88"/>
      <c r="G229" s="23"/>
      <c r="H229" s="23"/>
      <c r="I229" s="23"/>
    </row>
    <row r="230" spans="1:10" ht="12" customHeight="1" thickBot="1">
      <c r="A230" s="86"/>
      <c r="B230" s="36" t="s">
        <v>90</v>
      </c>
      <c r="C230" s="38" t="str">
        <f>IF(C229="","",VLOOKUP(C229,利用者情報入力!A:D,2,FALSE))</f>
        <v/>
      </c>
      <c r="D230" s="36" t="s">
        <v>9</v>
      </c>
      <c r="E230" s="89" t="str">
        <f>IF(C229="","",IF(VLOOKUP(C229,利用者情報入力!A:D,3,FALSE)="","",VLOOKUP(C229,利用者情報入力!A:D,3,FALSE)))</f>
        <v/>
      </c>
      <c r="F230" s="90"/>
      <c r="G230" s="91"/>
      <c r="H230" s="37"/>
      <c r="I230" s="22"/>
      <c r="J230" s="55" t="s">
        <v>86</v>
      </c>
    </row>
    <row r="231" spans="1:10" ht="12" customHeight="1">
      <c r="A231" s="29" t="s">
        <v>14</v>
      </c>
      <c r="B231" s="14" t="s">
        <v>3</v>
      </c>
      <c r="C231" s="29" t="s">
        <v>11</v>
      </c>
      <c r="D231" s="14"/>
      <c r="E231" s="29" t="s">
        <v>12</v>
      </c>
      <c r="F231" s="29" t="s">
        <v>2</v>
      </c>
      <c r="G231" s="29" t="s">
        <v>13</v>
      </c>
      <c r="H231" s="14" t="s">
        <v>15</v>
      </c>
      <c r="I231" s="15"/>
      <c r="J231" s="81">
        <f>SUM(G232:G239)</f>
        <v>0</v>
      </c>
    </row>
    <row r="232" spans="1:10" ht="12" customHeight="1">
      <c r="A232" s="31" t="s">
        <v>91</v>
      </c>
      <c r="B232" s="32"/>
      <c r="C232" s="67" t="str">
        <f>IF(B232=0,"",VLOOKUP(B232,サービスコード!A:C,2,FALSE))</f>
        <v/>
      </c>
      <c r="D232" s="68"/>
      <c r="E232" s="16" t="str">
        <f>IF(B232=0,"",VLOOKUP(B232,サービスコード!A:C,3,FALSE))</f>
        <v/>
      </c>
      <c r="F232" s="32"/>
      <c r="G232" s="17" t="str">
        <f t="shared" ref="G232:G239" si="18">IF(B232=0,"",(E232*F232))</f>
        <v/>
      </c>
      <c r="H232" s="18"/>
      <c r="I232" s="15"/>
      <c r="J232" s="82"/>
    </row>
    <row r="233" spans="1:10" ht="12" customHeight="1">
      <c r="A233" s="31" t="s">
        <v>92</v>
      </c>
      <c r="B233" s="33"/>
      <c r="C233" s="67" t="str">
        <f>IF(B233=0,"",VLOOKUP(B233,サービスコード!A:C,2,FALSE))</f>
        <v/>
      </c>
      <c r="D233" s="68"/>
      <c r="E233" s="16" t="str">
        <f>IF(B233=0,"",VLOOKUP(B233,サービスコード!A:C,3,FALSE))</f>
        <v/>
      </c>
      <c r="F233" s="33"/>
      <c r="G233" s="17" t="str">
        <f t="shared" si="18"/>
        <v/>
      </c>
      <c r="H233" s="19"/>
      <c r="I233" s="15"/>
      <c r="J233" s="83" t="s">
        <v>87</v>
      </c>
    </row>
    <row r="234" spans="1:10" ht="12" customHeight="1">
      <c r="A234" s="31" t="s">
        <v>93</v>
      </c>
      <c r="B234" s="33"/>
      <c r="C234" s="67" t="str">
        <f>IF(B234=0,"",VLOOKUP(B234,サービスコード!A:C,2,FALSE))</f>
        <v/>
      </c>
      <c r="D234" s="68"/>
      <c r="E234" s="16" t="str">
        <f>IF(B234=0,"",VLOOKUP(B234,サービスコード!A:C,3,FALSE))</f>
        <v/>
      </c>
      <c r="F234" s="33"/>
      <c r="G234" s="17" t="str">
        <f t="shared" si="18"/>
        <v/>
      </c>
      <c r="H234" s="19"/>
      <c r="I234" s="15"/>
      <c r="J234" s="84"/>
    </row>
    <row r="235" spans="1:10" ht="12" customHeight="1">
      <c r="A235" s="31" t="s">
        <v>94</v>
      </c>
      <c r="B235" s="33"/>
      <c r="C235" s="67" t="str">
        <f>IF(B235=0,"",VLOOKUP(B235,サービスコード!A:C,2,FALSE))</f>
        <v/>
      </c>
      <c r="D235" s="68"/>
      <c r="E235" s="16" t="str">
        <f>IF(B235=0,"",VLOOKUP(B235,サービスコード!A:C,3,FALSE))</f>
        <v/>
      </c>
      <c r="F235" s="33"/>
      <c r="G235" s="17" t="str">
        <f t="shared" si="18"/>
        <v/>
      </c>
      <c r="H235" s="19"/>
      <c r="I235" s="15"/>
      <c r="J235" s="81" t="str">
        <f>IF(E229="","0 ",J231*E229)</f>
        <v xml:space="preserve">0 </v>
      </c>
    </row>
    <row r="236" spans="1:10" ht="12" customHeight="1">
      <c r="A236" s="31" t="s">
        <v>95</v>
      </c>
      <c r="B236" s="33"/>
      <c r="C236" s="67" t="str">
        <f>IF(B236=0,"",VLOOKUP(B236,サービスコード!A:C,2,FALSE))</f>
        <v/>
      </c>
      <c r="D236" s="68"/>
      <c r="E236" s="16" t="str">
        <f>IF(B236=0,"",VLOOKUP(B236,サービスコード!A:C,3,FALSE))</f>
        <v/>
      </c>
      <c r="F236" s="33"/>
      <c r="G236" s="17" t="str">
        <f t="shared" si="18"/>
        <v/>
      </c>
      <c r="H236" s="19"/>
      <c r="I236" s="15"/>
      <c r="J236" s="82"/>
    </row>
    <row r="237" spans="1:10" ht="12" customHeight="1" thickBot="1">
      <c r="A237" s="31" t="s">
        <v>96</v>
      </c>
      <c r="B237" s="33"/>
      <c r="C237" s="67" t="str">
        <f>IF(B237=0,"",VLOOKUP(B237,サービスコード!A:C,2,FALSE))</f>
        <v/>
      </c>
      <c r="D237" s="68"/>
      <c r="E237" s="16" t="str">
        <f>IF(B237=0,"",VLOOKUP(B237,サービスコード!A:C,3,FALSE))</f>
        <v/>
      </c>
      <c r="F237" s="33"/>
      <c r="G237" s="17" t="str">
        <f t="shared" si="18"/>
        <v/>
      </c>
      <c r="H237" s="19"/>
      <c r="I237" s="15"/>
      <c r="J237" s="56" t="s">
        <v>4</v>
      </c>
    </row>
    <row r="238" spans="1:10" ht="12" customHeight="1">
      <c r="A238" s="31" t="s">
        <v>97</v>
      </c>
      <c r="B238" s="33"/>
      <c r="C238" s="67" t="str">
        <f>IF(B238=0,"",VLOOKUP(B238,サービスコード!A:C,2,FALSE))</f>
        <v/>
      </c>
      <c r="D238" s="68"/>
      <c r="E238" s="16" t="str">
        <f>IF(B238=0,"",VLOOKUP(B238,サービスコード!A:C,3,FALSE))</f>
        <v/>
      </c>
      <c r="F238" s="33"/>
      <c r="G238" s="17" t="str">
        <f t="shared" si="18"/>
        <v/>
      </c>
      <c r="H238" s="19"/>
      <c r="I238" s="15"/>
      <c r="J238" s="69">
        <f>J231-J235</f>
        <v>0</v>
      </c>
    </row>
    <row r="239" spans="1:10" ht="12" customHeight="1" thickBot="1">
      <c r="A239" s="31" t="s">
        <v>98</v>
      </c>
      <c r="B239" s="34"/>
      <c r="C239" s="67" t="str">
        <f>IF(B239=0,"",VLOOKUP(B239,サービスコード!A:C,2,FALSE))</f>
        <v/>
      </c>
      <c r="D239" s="68"/>
      <c r="E239" s="16" t="str">
        <f>IF(B239=0,"",VLOOKUP(B239,サービスコード!A:C,3,FALSE))</f>
        <v/>
      </c>
      <c r="F239" s="34"/>
      <c r="G239" s="17" t="str">
        <f t="shared" si="18"/>
        <v/>
      </c>
      <c r="H239" s="20"/>
      <c r="I239" s="15"/>
      <c r="J239" s="70"/>
    </row>
    <row r="240" spans="1:10" ht="12" customHeight="1" thickBot="1">
      <c r="A240" s="21"/>
      <c r="B240" s="21"/>
      <c r="C240" s="21"/>
      <c r="D240" s="21"/>
      <c r="E240" s="21"/>
      <c r="F240" s="21"/>
      <c r="G240" s="21"/>
      <c r="H240" s="21"/>
    </row>
    <row r="241" spans="1:10" ht="12" customHeight="1" thickBot="1">
      <c r="A241" s="85">
        <f>A229+1</f>
        <v>20</v>
      </c>
      <c r="B241" s="36" t="s">
        <v>89</v>
      </c>
      <c r="C241" s="39"/>
      <c r="D241" s="36" t="s">
        <v>10</v>
      </c>
      <c r="E241" s="87" t="str">
        <f>IF(C241="","",VLOOKUP(C241,利用者情報入力!A:D,4,FALSE))</f>
        <v/>
      </c>
      <c r="F241" s="88"/>
      <c r="G241" s="23"/>
      <c r="H241" s="23"/>
      <c r="I241" s="23"/>
    </row>
    <row r="242" spans="1:10" ht="12" customHeight="1" thickBot="1">
      <c r="A242" s="86"/>
      <c r="B242" s="36" t="s">
        <v>90</v>
      </c>
      <c r="C242" s="38" t="str">
        <f>IF(C241="","",VLOOKUP(C241,利用者情報入力!A:D,2,FALSE))</f>
        <v/>
      </c>
      <c r="D242" s="36" t="s">
        <v>9</v>
      </c>
      <c r="E242" s="89" t="str">
        <f>IF(C241="","",IF(VLOOKUP(C241,利用者情報入力!A:D,3,FALSE)="","",VLOOKUP(C241,利用者情報入力!A:D,3,FALSE)))</f>
        <v/>
      </c>
      <c r="F242" s="90"/>
      <c r="G242" s="91"/>
      <c r="H242" s="37"/>
      <c r="I242" s="22"/>
      <c r="J242" s="55" t="s">
        <v>86</v>
      </c>
    </row>
    <row r="243" spans="1:10" ht="12" customHeight="1">
      <c r="A243" s="29" t="s">
        <v>14</v>
      </c>
      <c r="B243" s="14" t="s">
        <v>3</v>
      </c>
      <c r="C243" s="29" t="s">
        <v>11</v>
      </c>
      <c r="D243" s="14"/>
      <c r="E243" s="29" t="s">
        <v>12</v>
      </c>
      <c r="F243" s="29" t="s">
        <v>2</v>
      </c>
      <c r="G243" s="29" t="s">
        <v>13</v>
      </c>
      <c r="H243" s="14" t="s">
        <v>15</v>
      </c>
      <c r="I243" s="15"/>
      <c r="J243" s="81">
        <f>SUM(G244:G251)</f>
        <v>0</v>
      </c>
    </row>
    <row r="244" spans="1:10" ht="12" customHeight="1">
      <c r="A244" s="31" t="s">
        <v>91</v>
      </c>
      <c r="B244" s="32"/>
      <c r="C244" s="67" t="str">
        <f>IF(B244=0,"",VLOOKUP(B244,サービスコード!A:C,2,FALSE))</f>
        <v/>
      </c>
      <c r="D244" s="68"/>
      <c r="E244" s="16" t="str">
        <f>IF(B244=0,"",VLOOKUP(B244,サービスコード!A:C,3,FALSE))</f>
        <v/>
      </c>
      <c r="F244" s="32"/>
      <c r="G244" s="17" t="str">
        <f t="shared" ref="G244:G251" si="19">IF(B244=0,"",(E244*F244))</f>
        <v/>
      </c>
      <c r="H244" s="18"/>
      <c r="I244" s="15"/>
      <c r="J244" s="82"/>
    </row>
    <row r="245" spans="1:10" ht="12" customHeight="1">
      <c r="A245" s="31" t="s">
        <v>92</v>
      </c>
      <c r="B245" s="33"/>
      <c r="C245" s="67" t="str">
        <f>IF(B245=0,"",VLOOKUP(B245,サービスコード!A:C,2,FALSE))</f>
        <v/>
      </c>
      <c r="D245" s="68"/>
      <c r="E245" s="16" t="str">
        <f>IF(B245=0,"",VLOOKUP(B245,サービスコード!A:C,3,FALSE))</f>
        <v/>
      </c>
      <c r="F245" s="33"/>
      <c r="G245" s="17" t="str">
        <f t="shared" si="19"/>
        <v/>
      </c>
      <c r="H245" s="19"/>
      <c r="I245" s="15"/>
      <c r="J245" s="83" t="s">
        <v>87</v>
      </c>
    </row>
    <row r="246" spans="1:10" ht="12" customHeight="1">
      <c r="A246" s="31" t="s">
        <v>93</v>
      </c>
      <c r="B246" s="33"/>
      <c r="C246" s="67" t="str">
        <f>IF(B246=0,"",VLOOKUP(B246,サービスコード!A:C,2,FALSE))</f>
        <v/>
      </c>
      <c r="D246" s="68"/>
      <c r="E246" s="16" t="str">
        <f>IF(B246=0,"",VLOOKUP(B246,サービスコード!A:C,3,FALSE))</f>
        <v/>
      </c>
      <c r="F246" s="33"/>
      <c r="G246" s="17" t="str">
        <f t="shared" si="19"/>
        <v/>
      </c>
      <c r="H246" s="19"/>
      <c r="I246" s="15"/>
      <c r="J246" s="84"/>
    </row>
    <row r="247" spans="1:10" ht="12" customHeight="1">
      <c r="A247" s="31" t="s">
        <v>94</v>
      </c>
      <c r="B247" s="33"/>
      <c r="C247" s="67" t="str">
        <f>IF(B247=0,"",VLOOKUP(B247,サービスコード!A:C,2,FALSE))</f>
        <v/>
      </c>
      <c r="D247" s="68"/>
      <c r="E247" s="16" t="str">
        <f>IF(B247=0,"",VLOOKUP(B247,サービスコード!A:C,3,FALSE))</f>
        <v/>
      </c>
      <c r="F247" s="33"/>
      <c r="G247" s="17" t="str">
        <f t="shared" si="19"/>
        <v/>
      </c>
      <c r="H247" s="19"/>
      <c r="I247" s="15"/>
      <c r="J247" s="81" t="str">
        <f>IF(E241="","0 ",J243*E241)</f>
        <v xml:space="preserve">0 </v>
      </c>
    </row>
    <row r="248" spans="1:10" ht="12" customHeight="1">
      <c r="A248" s="31" t="s">
        <v>95</v>
      </c>
      <c r="B248" s="33"/>
      <c r="C248" s="67" t="str">
        <f>IF(B248=0,"",VLOOKUP(B248,サービスコード!A:C,2,FALSE))</f>
        <v/>
      </c>
      <c r="D248" s="68"/>
      <c r="E248" s="16" t="str">
        <f>IF(B248=0,"",VLOOKUP(B248,サービスコード!A:C,3,FALSE))</f>
        <v/>
      </c>
      <c r="F248" s="33"/>
      <c r="G248" s="17" t="str">
        <f t="shared" si="19"/>
        <v/>
      </c>
      <c r="H248" s="19"/>
      <c r="I248" s="15"/>
      <c r="J248" s="82"/>
    </row>
    <row r="249" spans="1:10" ht="12" customHeight="1" thickBot="1">
      <c r="A249" s="31" t="s">
        <v>96</v>
      </c>
      <c r="B249" s="33"/>
      <c r="C249" s="67" t="str">
        <f>IF(B249=0,"",VLOOKUP(B249,サービスコード!A:C,2,FALSE))</f>
        <v/>
      </c>
      <c r="D249" s="68"/>
      <c r="E249" s="16" t="str">
        <f>IF(B249=0,"",VLOOKUP(B249,サービスコード!A:C,3,FALSE))</f>
        <v/>
      </c>
      <c r="F249" s="33"/>
      <c r="G249" s="17" t="str">
        <f t="shared" si="19"/>
        <v/>
      </c>
      <c r="H249" s="19"/>
      <c r="I249" s="15"/>
      <c r="J249" s="56" t="s">
        <v>4</v>
      </c>
    </row>
    <row r="250" spans="1:10" ht="12" customHeight="1">
      <c r="A250" s="31" t="s">
        <v>97</v>
      </c>
      <c r="B250" s="33"/>
      <c r="C250" s="67" t="str">
        <f>IF(B250=0,"",VLOOKUP(B250,サービスコード!A:C,2,FALSE))</f>
        <v/>
      </c>
      <c r="D250" s="68"/>
      <c r="E250" s="16" t="str">
        <f>IF(B250=0,"",VLOOKUP(B250,サービスコード!A:C,3,FALSE))</f>
        <v/>
      </c>
      <c r="F250" s="33"/>
      <c r="G250" s="17" t="str">
        <f t="shared" si="19"/>
        <v/>
      </c>
      <c r="H250" s="19"/>
      <c r="I250" s="15"/>
      <c r="J250" s="69">
        <f>J243-J247</f>
        <v>0</v>
      </c>
    </row>
    <row r="251" spans="1:10" ht="12" customHeight="1" thickBot="1">
      <c r="A251" s="31" t="s">
        <v>98</v>
      </c>
      <c r="B251" s="34"/>
      <c r="C251" s="67" t="str">
        <f>IF(B251=0,"",VLOOKUP(B251,サービスコード!A:C,2,FALSE))</f>
        <v/>
      </c>
      <c r="D251" s="68"/>
      <c r="E251" s="16" t="str">
        <f>IF(B251=0,"",VLOOKUP(B251,サービスコード!A:C,3,FALSE))</f>
        <v/>
      </c>
      <c r="F251" s="34"/>
      <c r="G251" s="17" t="str">
        <f t="shared" si="19"/>
        <v/>
      </c>
      <c r="H251" s="20"/>
      <c r="I251" s="15"/>
      <c r="J251" s="70"/>
    </row>
    <row r="252" spans="1:10" ht="12" customHeight="1" thickBot="1">
      <c r="A252" s="21"/>
      <c r="B252" s="21"/>
      <c r="C252" s="21"/>
      <c r="D252" s="21"/>
      <c r="E252" s="21"/>
      <c r="F252" s="21"/>
      <c r="G252" s="21"/>
      <c r="H252" s="21"/>
    </row>
    <row r="253" spans="1:10" ht="12" customHeight="1" thickBot="1">
      <c r="A253" s="85">
        <f>A241+1</f>
        <v>21</v>
      </c>
      <c r="B253" s="36" t="s">
        <v>89</v>
      </c>
      <c r="C253" s="39"/>
      <c r="D253" s="36" t="s">
        <v>10</v>
      </c>
      <c r="E253" s="87" t="str">
        <f>IF(C253="","",VLOOKUP(C253,利用者情報入力!A:D,4,FALSE))</f>
        <v/>
      </c>
      <c r="F253" s="88"/>
      <c r="G253" s="23"/>
      <c r="H253" s="23"/>
      <c r="I253" s="23"/>
    </row>
    <row r="254" spans="1:10" ht="12" customHeight="1" thickBot="1">
      <c r="A254" s="86"/>
      <c r="B254" s="36" t="s">
        <v>90</v>
      </c>
      <c r="C254" s="38" t="str">
        <f>IF(C253="","",VLOOKUP(C253,利用者情報入力!A:D,2,FALSE))</f>
        <v/>
      </c>
      <c r="D254" s="36" t="s">
        <v>9</v>
      </c>
      <c r="E254" s="89" t="str">
        <f>IF(C253="","",IF(VLOOKUP(C253,利用者情報入力!A:D,3,FALSE)="","",VLOOKUP(C253,利用者情報入力!A:D,3,FALSE)))</f>
        <v/>
      </c>
      <c r="F254" s="90"/>
      <c r="G254" s="91"/>
      <c r="H254" s="37"/>
      <c r="I254" s="22"/>
      <c r="J254" s="55" t="s">
        <v>86</v>
      </c>
    </row>
    <row r="255" spans="1:10" ht="12" customHeight="1">
      <c r="A255" s="29" t="s">
        <v>14</v>
      </c>
      <c r="B255" s="14" t="s">
        <v>3</v>
      </c>
      <c r="C255" s="29" t="s">
        <v>11</v>
      </c>
      <c r="D255" s="14"/>
      <c r="E255" s="29" t="s">
        <v>12</v>
      </c>
      <c r="F255" s="29" t="s">
        <v>2</v>
      </c>
      <c r="G255" s="29" t="s">
        <v>13</v>
      </c>
      <c r="H255" s="14" t="s">
        <v>15</v>
      </c>
      <c r="I255" s="15"/>
      <c r="J255" s="81">
        <f>SUM(G256:G263)</f>
        <v>0</v>
      </c>
    </row>
    <row r="256" spans="1:10" ht="12" customHeight="1">
      <c r="A256" s="31" t="s">
        <v>91</v>
      </c>
      <c r="B256" s="32"/>
      <c r="C256" s="67" t="str">
        <f>IF(B256=0,"",VLOOKUP(B256,サービスコード!A:C,2,FALSE))</f>
        <v/>
      </c>
      <c r="D256" s="68"/>
      <c r="E256" s="16" t="str">
        <f>IF(B256=0,"",VLOOKUP(B256,サービスコード!A:C,3,FALSE))</f>
        <v/>
      </c>
      <c r="F256" s="32"/>
      <c r="G256" s="17" t="str">
        <f t="shared" ref="G256:G263" si="20">IF(B256=0,"",(E256*F256))</f>
        <v/>
      </c>
      <c r="H256" s="18"/>
      <c r="I256" s="15"/>
      <c r="J256" s="82"/>
    </row>
    <row r="257" spans="1:10" ht="12" customHeight="1">
      <c r="A257" s="31" t="s">
        <v>92</v>
      </c>
      <c r="B257" s="33"/>
      <c r="C257" s="67" t="str">
        <f>IF(B257=0,"",VLOOKUP(B257,サービスコード!A:C,2,FALSE))</f>
        <v/>
      </c>
      <c r="D257" s="68"/>
      <c r="E257" s="16" t="str">
        <f>IF(B257=0,"",VLOOKUP(B257,サービスコード!A:C,3,FALSE))</f>
        <v/>
      </c>
      <c r="F257" s="33"/>
      <c r="G257" s="17" t="str">
        <f t="shared" si="20"/>
        <v/>
      </c>
      <c r="H257" s="19"/>
      <c r="I257" s="15"/>
      <c r="J257" s="83" t="s">
        <v>87</v>
      </c>
    </row>
    <row r="258" spans="1:10" ht="12" customHeight="1">
      <c r="A258" s="31" t="s">
        <v>93</v>
      </c>
      <c r="B258" s="33"/>
      <c r="C258" s="67" t="str">
        <f>IF(B258=0,"",VLOOKUP(B258,サービスコード!A:C,2,FALSE))</f>
        <v/>
      </c>
      <c r="D258" s="68"/>
      <c r="E258" s="16" t="str">
        <f>IF(B258=0,"",VLOOKUP(B258,サービスコード!A:C,3,FALSE))</f>
        <v/>
      </c>
      <c r="F258" s="33"/>
      <c r="G258" s="17" t="str">
        <f t="shared" si="20"/>
        <v/>
      </c>
      <c r="H258" s="19"/>
      <c r="I258" s="15"/>
      <c r="J258" s="84"/>
    </row>
    <row r="259" spans="1:10" ht="12" customHeight="1">
      <c r="A259" s="31" t="s">
        <v>94</v>
      </c>
      <c r="B259" s="33"/>
      <c r="C259" s="67" t="str">
        <f>IF(B259=0,"",VLOOKUP(B259,サービスコード!A:C,2,FALSE))</f>
        <v/>
      </c>
      <c r="D259" s="68"/>
      <c r="E259" s="16" t="str">
        <f>IF(B259=0,"",VLOOKUP(B259,サービスコード!A:C,3,FALSE))</f>
        <v/>
      </c>
      <c r="F259" s="33"/>
      <c r="G259" s="17" t="str">
        <f t="shared" si="20"/>
        <v/>
      </c>
      <c r="H259" s="19"/>
      <c r="I259" s="15"/>
      <c r="J259" s="81" t="str">
        <f>IF(E253="","0 ",J255*E253)</f>
        <v xml:space="preserve">0 </v>
      </c>
    </row>
    <row r="260" spans="1:10" ht="12" customHeight="1">
      <c r="A260" s="31" t="s">
        <v>95</v>
      </c>
      <c r="B260" s="33"/>
      <c r="C260" s="67" t="str">
        <f>IF(B260=0,"",VLOOKUP(B260,サービスコード!A:C,2,FALSE))</f>
        <v/>
      </c>
      <c r="D260" s="68"/>
      <c r="E260" s="16" t="str">
        <f>IF(B260=0,"",VLOOKUP(B260,サービスコード!A:C,3,FALSE))</f>
        <v/>
      </c>
      <c r="F260" s="33"/>
      <c r="G260" s="17" t="str">
        <f t="shared" si="20"/>
        <v/>
      </c>
      <c r="H260" s="19"/>
      <c r="I260" s="15"/>
      <c r="J260" s="82"/>
    </row>
    <row r="261" spans="1:10" ht="12" customHeight="1" thickBot="1">
      <c r="A261" s="31" t="s">
        <v>96</v>
      </c>
      <c r="B261" s="33"/>
      <c r="C261" s="67" t="str">
        <f>IF(B261=0,"",VLOOKUP(B261,サービスコード!A:C,2,FALSE))</f>
        <v/>
      </c>
      <c r="D261" s="68"/>
      <c r="E261" s="16" t="str">
        <f>IF(B261=0,"",VLOOKUP(B261,サービスコード!A:C,3,FALSE))</f>
        <v/>
      </c>
      <c r="F261" s="33"/>
      <c r="G261" s="17" t="str">
        <f t="shared" si="20"/>
        <v/>
      </c>
      <c r="H261" s="19"/>
      <c r="I261" s="15"/>
      <c r="J261" s="56" t="s">
        <v>4</v>
      </c>
    </row>
    <row r="262" spans="1:10" ht="12" customHeight="1">
      <c r="A262" s="31" t="s">
        <v>97</v>
      </c>
      <c r="B262" s="33"/>
      <c r="C262" s="67" t="str">
        <f>IF(B262=0,"",VLOOKUP(B262,サービスコード!A:C,2,FALSE))</f>
        <v/>
      </c>
      <c r="D262" s="68"/>
      <c r="E262" s="16" t="str">
        <f>IF(B262=0,"",VLOOKUP(B262,サービスコード!A:C,3,FALSE))</f>
        <v/>
      </c>
      <c r="F262" s="33"/>
      <c r="G262" s="17" t="str">
        <f t="shared" si="20"/>
        <v/>
      </c>
      <c r="H262" s="19"/>
      <c r="I262" s="15"/>
      <c r="J262" s="69">
        <f>J255-J259</f>
        <v>0</v>
      </c>
    </row>
    <row r="263" spans="1:10" ht="12" customHeight="1" thickBot="1">
      <c r="A263" s="31" t="s">
        <v>98</v>
      </c>
      <c r="B263" s="34"/>
      <c r="C263" s="67" t="str">
        <f>IF(B263=0,"",VLOOKUP(B263,サービスコード!A:C,2,FALSE))</f>
        <v/>
      </c>
      <c r="D263" s="68"/>
      <c r="E263" s="16" t="str">
        <f>IF(B263=0,"",VLOOKUP(B263,サービスコード!A:C,3,FALSE))</f>
        <v/>
      </c>
      <c r="F263" s="34"/>
      <c r="G263" s="17" t="str">
        <f t="shared" si="20"/>
        <v/>
      </c>
      <c r="H263" s="20"/>
      <c r="I263" s="15"/>
      <c r="J263" s="70"/>
    </row>
    <row r="264" spans="1:10" ht="12" customHeight="1" thickBot="1">
      <c r="A264" s="21"/>
      <c r="B264" s="21"/>
      <c r="C264" s="21"/>
      <c r="D264" s="21"/>
      <c r="E264" s="21"/>
      <c r="F264" s="21"/>
      <c r="G264" s="21"/>
      <c r="H264" s="21"/>
    </row>
    <row r="265" spans="1:10" ht="12" customHeight="1" thickBot="1">
      <c r="A265" s="85">
        <f>A253+1</f>
        <v>22</v>
      </c>
      <c r="B265" s="36" t="s">
        <v>89</v>
      </c>
      <c r="C265" s="39"/>
      <c r="D265" s="36" t="s">
        <v>10</v>
      </c>
      <c r="E265" s="87" t="str">
        <f>IF(C265="","",VLOOKUP(C265,利用者情報入力!A:D,4,FALSE))</f>
        <v/>
      </c>
      <c r="F265" s="88"/>
      <c r="G265" s="23"/>
      <c r="H265" s="23"/>
      <c r="I265" s="23"/>
    </row>
    <row r="266" spans="1:10" ht="12" customHeight="1" thickBot="1">
      <c r="A266" s="86"/>
      <c r="B266" s="36" t="s">
        <v>90</v>
      </c>
      <c r="C266" s="38" t="str">
        <f>IF(C265="","",VLOOKUP(C265,利用者情報入力!A:D,2,FALSE))</f>
        <v/>
      </c>
      <c r="D266" s="36" t="s">
        <v>9</v>
      </c>
      <c r="E266" s="89" t="str">
        <f>IF(C265="","",IF(VLOOKUP(C265,利用者情報入力!A:D,3,FALSE)="","",VLOOKUP(C265,利用者情報入力!A:D,3,FALSE)))</f>
        <v/>
      </c>
      <c r="F266" s="90"/>
      <c r="G266" s="91"/>
      <c r="H266" s="37"/>
      <c r="I266" s="22"/>
      <c r="J266" s="55" t="s">
        <v>86</v>
      </c>
    </row>
    <row r="267" spans="1:10" ht="12" customHeight="1">
      <c r="A267" s="29" t="s">
        <v>14</v>
      </c>
      <c r="B267" s="14" t="s">
        <v>3</v>
      </c>
      <c r="C267" s="29" t="s">
        <v>11</v>
      </c>
      <c r="D267" s="14"/>
      <c r="E267" s="29" t="s">
        <v>12</v>
      </c>
      <c r="F267" s="29" t="s">
        <v>2</v>
      </c>
      <c r="G267" s="29" t="s">
        <v>13</v>
      </c>
      <c r="H267" s="14" t="s">
        <v>15</v>
      </c>
      <c r="I267" s="15"/>
      <c r="J267" s="81">
        <f>SUM(G268:G275)</f>
        <v>0</v>
      </c>
    </row>
    <row r="268" spans="1:10" ht="12" customHeight="1">
      <c r="A268" s="31" t="s">
        <v>91</v>
      </c>
      <c r="B268" s="32"/>
      <c r="C268" s="67" t="str">
        <f>IF(B268=0,"",VLOOKUP(B268,サービスコード!A:C,2,FALSE))</f>
        <v/>
      </c>
      <c r="D268" s="68"/>
      <c r="E268" s="16" t="str">
        <f>IF(B268=0,"",VLOOKUP(B268,サービスコード!A:C,3,FALSE))</f>
        <v/>
      </c>
      <c r="F268" s="32"/>
      <c r="G268" s="17" t="str">
        <f t="shared" ref="G268:G275" si="21">IF(B268=0,"",(E268*F268))</f>
        <v/>
      </c>
      <c r="H268" s="18"/>
      <c r="I268" s="15"/>
      <c r="J268" s="82"/>
    </row>
    <row r="269" spans="1:10" ht="12" customHeight="1">
      <c r="A269" s="31" t="s">
        <v>92</v>
      </c>
      <c r="B269" s="33"/>
      <c r="C269" s="67" t="str">
        <f>IF(B269=0,"",VLOOKUP(B269,サービスコード!A:C,2,FALSE))</f>
        <v/>
      </c>
      <c r="D269" s="68"/>
      <c r="E269" s="16" t="str">
        <f>IF(B269=0,"",VLOOKUP(B269,サービスコード!A:C,3,FALSE))</f>
        <v/>
      </c>
      <c r="F269" s="33"/>
      <c r="G269" s="17" t="str">
        <f t="shared" si="21"/>
        <v/>
      </c>
      <c r="H269" s="19"/>
      <c r="I269" s="15"/>
      <c r="J269" s="83" t="s">
        <v>87</v>
      </c>
    </row>
    <row r="270" spans="1:10" ht="12" customHeight="1">
      <c r="A270" s="31" t="s">
        <v>93</v>
      </c>
      <c r="B270" s="33"/>
      <c r="C270" s="67" t="str">
        <f>IF(B270=0,"",VLOOKUP(B270,サービスコード!A:C,2,FALSE))</f>
        <v/>
      </c>
      <c r="D270" s="68"/>
      <c r="E270" s="16" t="str">
        <f>IF(B270=0,"",VLOOKUP(B270,サービスコード!A:C,3,FALSE))</f>
        <v/>
      </c>
      <c r="F270" s="33"/>
      <c r="G270" s="17" t="str">
        <f t="shared" si="21"/>
        <v/>
      </c>
      <c r="H270" s="19"/>
      <c r="I270" s="15"/>
      <c r="J270" s="84"/>
    </row>
    <row r="271" spans="1:10" ht="12" customHeight="1">
      <c r="A271" s="31" t="s">
        <v>94</v>
      </c>
      <c r="B271" s="33"/>
      <c r="C271" s="67" t="str">
        <f>IF(B271=0,"",VLOOKUP(B271,サービスコード!A:C,2,FALSE))</f>
        <v/>
      </c>
      <c r="D271" s="68"/>
      <c r="E271" s="16" t="str">
        <f>IF(B271=0,"",VLOOKUP(B271,サービスコード!A:C,3,FALSE))</f>
        <v/>
      </c>
      <c r="F271" s="33"/>
      <c r="G271" s="17" t="str">
        <f t="shared" si="21"/>
        <v/>
      </c>
      <c r="H271" s="19"/>
      <c r="I271" s="15"/>
      <c r="J271" s="81" t="str">
        <f>IF(E265="","0 ",J267*E265)</f>
        <v xml:space="preserve">0 </v>
      </c>
    </row>
    <row r="272" spans="1:10" ht="12" customHeight="1">
      <c r="A272" s="31" t="s">
        <v>95</v>
      </c>
      <c r="B272" s="33"/>
      <c r="C272" s="67" t="str">
        <f>IF(B272=0,"",VLOOKUP(B272,サービスコード!A:C,2,FALSE))</f>
        <v/>
      </c>
      <c r="D272" s="68"/>
      <c r="E272" s="16" t="str">
        <f>IF(B272=0,"",VLOOKUP(B272,サービスコード!A:C,3,FALSE))</f>
        <v/>
      </c>
      <c r="F272" s="33"/>
      <c r="G272" s="17" t="str">
        <f t="shared" si="21"/>
        <v/>
      </c>
      <c r="H272" s="19"/>
      <c r="I272" s="15"/>
      <c r="J272" s="82"/>
    </row>
    <row r="273" spans="1:10" ht="12" customHeight="1" thickBot="1">
      <c r="A273" s="31" t="s">
        <v>96</v>
      </c>
      <c r="B273" s="33"/>
      <c r="C273" s="67" t="str">
        <f>IF(B273=0,"",VLOOKUP(B273,サービスコード!A:C,2,FALSE))</f>
        <v/>
      </c>
      <c r="D273" s="68"/>
      <c r="E273" s="16" t="str">
        <f>IF(B273=0,"",VLOOKUP(B273,サービスコード!A:C,3,FALSE))</f>
        <v/>
      </c>
      <c r="F273" s="33"/>
      <c r="G273" s="17" t="str">
        <f t="shared" si="21"/>
        <v/>
      </c>
      <c r="H273" s="19"/>
      <c r="I273" s="15"/>
      <c r="J273" s="56" t="s">
        <v>4</v>
      </c>
    </row>
    <row r="274" spans="1:10" ht="12" customHeight="1">
      <c r="A274" s="31" t="s">
        <v>97</v>
      </c>
      <c r="B274" s="33"/>
      <c r="C274" s="67" t="str">
        <f>IF(B274=0,"",VLOOKUP(B274,サービスコード!A:C,2,FALSE))</f>
        <v/>
      </c>
      <c r="D274" s="68"/>
      <c r="E274" s="16" t="str">
        <f>IF(B274=0,"",VLOOKUP(B274,サービスコード!A:C,3,FALSE))</f>
        <v/>
      </c>
      <c r="F274" s="33"/>
      <c r="G274" s="17" t="str">
        <f t="shared" si="21"/>
        <v/>
      </c>
      <c r="H274" s="19"/>
      <c r="I274" s="15"/>
      <c r="J274" s="69">
        <f>J267-J271</f>
        <v>0</v>
      </c>
    </row>
    <row r="275" spans="1:10" ht="12" customHeight="1" thickBot="1">
      <c r="A275" s="31" t="s">
        <v>98</v>
      </c>
      <c r="B275" s="34"/>
      <c r="C275" s="67" t="str">
        <f>IF(B275=0,"",VLOOKUP(B275,サービスコード!A:C,2,FALSE))</f>
        <v/>
      </c>
      <c r="D275" s="68"/>
      <c r="E275" s="16" t="str">
        <f>IF(B275=0,"",VLOOKUP(B275,サービスコード!A:C,3,FALSE))</f>
        <v/>
      </c>
      <c r="F275" s="34"/>
      <c r="G275" s="17" t="str">
        <f t="shared" si="21"/>
        <v/>
      </c>
      <c r="H275" s="20"/>
      <c r="I275" s="15"/>
      <c r="J275" s="70"/>
    </row>
    <row r="276" spans="1:10" ht="12" customHeight="1" thickBot="1">
      <c r="A276" s="21"/>
      <c r="B276" s="21"/>
      <c r="C276" s="21"/>
      <c r="D276" s="21"/>
      <c r="E276" s="21"/>
      <c r="F276" s="21"/>
      <c r="G276" s="21"/>
      <c r="H276" s="21"/>
    </row>
    <row r="277" spans="1:10" ht="12" customHeight="1" thickBot="1">
      <c r="A277" s="85">
        <f>A265+1</f>
        <v>23</v>
      </c>
      <c r="B277" s="36" t="s">
        <v>89</v>
      </c>
      <c r="C277" s="39"/>
      <c r="D277" s="36" t="s">
        <v>10</v>
      </c>
      <c r="E277" s="87" t="str">
        <f>IF(C277="","",VLOOKUP(C277,利用者情報入力!A:D,4,FALSE))</f>
        <v/>
      </c>
      <c r="F277" s="88"/>
      <c r="G277" s="23"/>
      <c r="H277" s="23"/>
      <c r="I277" s="23"/>
    </row>
    <row r="278" spans="1:10" ht="12" customHeight="1" thickBot="1">
      <c r="A278" s="86"/>
      <c r="B278" s="36" t="s">
        <v>90</v>
      </c>
      <c r="C278" s="38" t="str">
        <f>IF(C277="","",VLOOKUP(C277,利用者情報入力!A:D,2,FALSE))</f>
        <v/>
      </c>
      <c r="D278" s="36" t="s">
        <v>9</v>
      </c>
      <c r="E278" s="89" t="str">
        <f>IF(C277="","",IF(VLOOKUP(C277,利用者情報入力!A:D,3,FALSE)="","",VLOOKUP(C277,利用者情報入力!A:D,3,FALSE)))</f>
        <v/>
      </c>
      <c r="F278" s="90"/>
      <c r="G278" s="91"/>
      <c r="H278" s="37"/>
      <c r="I278" s="22"/>
      <c r="J278" s="55" t="s">
        <v>86</v>
      </c>
    </row>
    <row r="279" spans="1:10" ht="12" customHeight="1">
      <c r="A279" s="29" t="s">
        <v>14</v>
      </c>
      <c r="B279" s="14" t="s">
        <v>3</v>
      </c>
      <c r="C279" s="29" t="s">
        <v>11</v>
      </c>
      <c r="D279" s="14"/>
      <c r="E279" s="29" t="s">
        <v>12</v>
      </c>
      <c r="F279" s="29" t="s">
        <v>2</v>
      </c>
      <c r="G279" s="29" t="s">
        <v>13</v>
      </c>
      <c r="H279" s="14" t="s">
        <v>15</v>
      </c>
      <c r="I279" s="15"/>
      <c r="J279" s="81">
        <f>SUM(G280:G287)</f>
        <v>0</v>
      </c>
    </row>
    <row r="280" spans="1:10" ht="12" customHeight="1">
      <c r="A280" s="31" t="s">
        <v>91</v>
      </c>
      <c r="B280" s="32"/>
      <c r="C280" s="67" t="str">
        <f>IF(B280=0,"",VLOOKUP(B280,サービスコード!A:C,2,FALSE))</f>
        <v/>
      </c>
      <c r="D280" s="68"/>
      <c r="E280" s="16" t="str">
        <f>IF(B280=0,"",VLOOKUP(B280,サービスコード!A:C,3,FALSE))</f>
        <v/>
      </c>
      <c r="F280" s="32"/>
      <c r="G280" s="17" t="str">
        <f t="shared" ref="G280:G287" si="22">IF(B280=0,"",(E280*F280))</f>
        <v/>
      </c>
      <c r="H280" s="18"/>
      <c r="I280" s="15"/>
      <c r="J280" s="82"/>
    </row>
    <row r="281" spans="1:10" ht="12" customHeight="1">
      <c r="A281" s="31" t="s">
        <v>92</v>
      </c>
      <c r="B281" s="33"/>
      <c r="C281" s="67" t="str">
        <f>IF(B281=0,"",VLOOKUP(B281,サービスコード!A:C,2,FALSE))</f>
        <v/>
      </c>
      <c r="D281" s="68"/>
      <c r="E281" s="16" t="str">
        <f>IF(B281=0,"",VLOOKUP(B281,サービスコード!A:C,3,FALSE))</f>
        <v/>
      </c>
      <c r="F281" s="33"/>
      <c r="G281" s="17" t="str">
        <f t="shared" si="22"/>
        <v/>
      </c>
      <c r="H281" s="19"/>
      <c r="I281" s="15"/>
      <c r="J281" s="83" t="s">
        <v>87</v>
      </c>
    </row>
    <row r="282" spans="1:10" ht="12" customHeight="1">
      <c r="A282" s="31" t="s">
        <v>93</v>
      </c>
      <c r="B282" s="33"/>
      <c r="C282" s="67" t="str">
        <f>IF(B282=0,"",VLOOKUP(B282,サービスコード!A:C,2,FALSE))</f>
        <v/>
      </c>
      <c r="D282" s="68"/>
      <c r="E282" s="16" t="str">
        <f>IF(B282=0,"",VLOOKUP(B282,サービスコード!A:C,3,FALSE))</f>
        <v/>
      </c>
      <c r="F282" s="33"/>
      <c r="G282" s="17" t="str">
        <f t="shared" si="22"/>
        <v/>
      </c>
      <c r="H282" s="19"/>
      <c r="I282" s="15"/>
      <c r="J282" s="84"/>
    </row>
    <row r="283" spans="1:10" ht="12" customHeight="1">
      <c r="A283" s="31" t="s">
        <v>94</v>
      </c>
      <c r="B283" s="33"/>
      <c r="C283" s="67" t="str">
        <f>IF(B283=0,"",VLOOKUP(B283,サービスコード!A:C,2,FALSE))</f>
        <v/>
      </c>
      <c r="D283" s="68"/>
      <c r="E283" s="16" t="str">
        <f>IF(B283=0,"",VLOOKUP(B283,サービスコード!A:C,3,FALSE))</f>
        <v/>
      </c>
      <c r="F283" s="33"/>
      <c r="G283" s="17" t="str">
        <f t="shared" si="22"/>
        <v/>
      </c>
      <c r="H283" s="19"/>
      <c r="I283" s="15"/>
      <c r="J283" s="81" t="str">
        <f>IF(E277="","0 ",J279*E277)</f>
        <v xml:space="preserve">0 </v>
      </c>
    </row>
    <row r="284" spans="1:10" ht="12" customHeight="1">
      <c r="A284" s="31" t="s">
        <v>95</v>
      </c>
      <c r="B284" s="33"/>
      <c r="C284" s="67" t="str">
        <f>IF(B284=0,"",VLOOKUP(B284,サービスコード!A:C,2,FALSE))</f>
        <v/>
      </c>
      <c r="D284" s="68"/>
      <c r="E284" s="16" t="str">
        <f>IF(B284=0,"",VLOOKUP(B284,サービスコード!A:C,3,FALSE))</f>
        <v/>
      </c>
      <c r="F284" s="33"/>
      <c r="G284" s="17" t="str">
        <f t="shared" si="22"/>
        <v/>
      </c>
      <c r="H284" s="19"/>
      <c r="I284" s="15"/>
      <c r="J284" s="82"/>
    </row>
    <row r="285" spans="1:10" ht="12" customHeight="1" thickBot="1">
      <c r="A285" s="31" t="s">
        <v>96</v>
      </c>
      <c r="B285" s="33"/>
      <c r="C285" s="67" t="str">
        <f>IF(B285=0,"",VLOOKUP(B285,サービスコード!A:C,2,FALSE))</f>
        <v/>
      </c>
      <c r="D285" s="68"/>
      <c r="E285" s="16" t="str">
        <f>IF(B285=0,"",VLOOKUP(B285,サービスコード!A:C,3,FALSE))</f>
        <v/>
      </c>
      <c r="F285" s="33"/>
      <c r="G285" s="17" t="str">
        <f t="shared" si="22"/>
        <v/>
      </c>
      <c r="H285" s="19"/>
      <c r="I285" s="15"/>
      <c r="J285" s="56" t="s">
        <v>4</v>
      </c>
    </row>
    <row r="286" spans="1:10" ht="12" customHeight="1">
      <c r="A286" s="31" t="s">
        <v>97</v>
      </c>
      <c r="B286" s="33"/>
      <c r="C286" s="67" t="str">
        <f>IF(B286=0,"",VLOOKUP(B286,サービスコード!A:C,2,FALSE))</f>
        <v/>
      </c>
      <c r="D286" s="68"/>
      <c r="E286" s="16" t="str">
        <f>IF(B286=0,"",VLOOKUP(B286,サービスコード!A:C,3,FALSE))</f>
        <v/>
      </c>
      <c r="F286" s="33"/>
      <c r="G286" s="17" t="str">
        <f t="shared" si="22"/>
        <v/>
      </c>
      <c r="H286" s="19"/>
      <c r="I286" s="15"/>
      <c r="J286" s="69">
        <f>J279-J283</f>
        <v>0</v>
      </c>
    </row>
    <row r="287" spans="1:10" ht="12" customHeight="1" thickBot="1">
      <c r="A287" s="31" t="s">
        <v>98</v>
      </c>
      <c r="B287" s="34"/>
      <c r="C287" s="67" t="str">
        <f>IF(B287=0,"",VLOOKUP(B287,サービスコード!A:C,2,FALSE))</f>
        <v/>
      </c>
      <c r="D287" s="68"/>
      <c r="E287" s="16" t="str">
        <f>IF(B287=0,"",VLOOKUP(B287,サービスコード!A:C,3,FALSE))</f>
        <v/>
      </c>
      <c r="F287" s="34"/>
      <c r="G287" s="17" t="str">
        <f t="shared" si="22"/>
        <v/>
      </c>
      <c r="H287" s="20"/>
      <c r="I287" s="15"/>
      <c r="J287" s="70"/>
    </row>
    <row r="288" spans="1:10" ht="12" customHeight="1" thickBot="1">
      <c r="A288" s="21"/>
      <c r="B288" s="21"/>
      <c r="C288" s="21"/>
      <c r="D288" s="21"/>
      <c r="E288" s="21"/>
      <c r="F288" s="21"/>
      <c r="G288" s="21"/>
      <c r="H288" s="21"/>
    </row>
    <row r="289" spans="1:10" ht="12" customHeight="1" thickBot="1">
      <c r="A289" s="85">
        <f>A277+1</f>
        <v>24</v>
      </c>
      <c r="B289" s="36" t="s">
        <v>89</v>
      </c>
      <c r="C289" s="39"/>
      <c r="D289" s="36" t="s">
        <v>10</v>
      </c>
      <c r="E289" s="87" t="str">
        <f>IF(C289="","",VLOOKUP(C289,利用者情報入力!A:D,4,FALSE))</f>
        <v/>
      </c>
      <c r="F289" s="88"/>
      <c r="G289" s="23"/>
      <c r="H289" s="23"/>
      <c r="I289" s="23"/>
    </row>
    <row r="290" spans="1:10" ht="12" customHeight="1" thickBot="1">
      <c r="A290" s="86"/>
      <c r="B290" s="36" t="s">
        <v>90</v>
      </c>
      <c r="C290" s="38" t="str">
        <f>IF(C289="","",VLOOKUP(C289,利用者情報入力!A:D,2,FALSE))</f>
        <v/>
      </c>
      <c r="D290" s="36" t="s">
        <v>9</v>
      </c>
      <c r="E290" s="89" t="str">
        <f>IF(C289="","",IF(VLOOKUP(C289,利用者情報入力!A:D,3,FALSE)="","",VLOOKUP(C289,利用者情報入力!A:D,3,FALSE)))</f>
        <v/>
      </c>
      <c r="F290" s="90"/>
      <c r="G290" s="91"/>
      <c r="H290" s="37"/>
      <c r="I290" s="22"/>
      <c r="J290" s="55" t="s">
        <v>86</v>
      </c>
    </row>
    <row r="291" spans="1:10" ht="12" customHeight="1">
      <c r="A291" s="29" t="s">
        <v>14</v>
      </c>
      <c r="B291" s="14" t="s">
        <v>3</v>
      </c>
      <c r="C291" s="29" t="s">
        <v>11</v>
      </c>
      <c r="D291" s="14"/>
      <c r="E291" s="29" t="s">
        <v>12</v>
      </c>
      <c r="F291" s="29" t="s">
        <v>2</v>
      </c>
      <c r="G291" s="29" t="s">
        <v>13</v>
      </c>
      <c r="H291" s="14" t="s">
        <v>15</v>
      </c>
      <c r="I291" s="15"/>
      <c r="J291" s="81">
        <f>SUM(G292:G299)</f>
        <v>0</v>
      </c>
    </row>
    <row r="292" spans="1:10" ht="12" customHeight="1">
      <c r="A292" s="31" t="s">
        <v>91</v>
      </c>
      <c r="B292" s="32"/>
      <c r="C292" s="67" t="str">
        <f>IF(B292=0,"",VLOOKUP(B292,サービスコード!A:C,2,FALSE))</f>
        <v/>
      </c>
      <c r="D292" s="68"/>
      <c r="E292" s="16" t="str">
        <f>IF(B292=0,"",VLOOKUP(B292,サービスコード!A:C,3,FALSE))</f>
        <v/>
      </c>
      <c r="F292" s="32"/>
      <c r="G292" s="17" t="str">
        <f t="shared" ref="G292:G299" si="23">IF(B292=0,"",(E292*F292))</f>
        <v/>
      </c>
      <c r="H292" s="18"/>
      <c r="I292" s="15"/>
      <c r="J292" s="82"/>
    </row>
    <row r="293" spans="1:10" ht="12" customHeight="1">
      <c r="A293" s="31" t="s">
        <v>92</v>
      </c>
      <c r="B293" s="33"/>
      <c r="C293" s="67" t="str">
        <f>IF(B293=0,"",VLOOKUP(B293,サービスコード!A:C,2,FALSE))</f>
        <v/>
      </c>
      <c r="D293" s="68"/>
      <c r="E293" s="16" t="str">
        <f>IF(B293=0,"",VLOOKUP(B293,サービスコード!A:C,3,FALSE))</f>
        <v/>
      </c>
      <c r="F293" s="33"/>
      <c r="G293" s="17" t="str">
        <f t="shared" si="23"/>
        <v/>
      </c>
      <c r="H293" s="19"/>
      <c r="I293" s="15"/>
      <c r="J293" s="83" t="s">
        <v>87</v>
      </c>
    </row>
    <row r="294" spans="1:10" ht="12" customHeight="1">
      <c r="A294" s="31" t="s">
        <v>93</v>
      </c>
      <c r="B294" s="33"/>
      <c r="C294" s="67" t="str">
        <f>IF(B294=0,"",VLOOKUP(B294,サービスコード!A:C,2,FALSE))</f>
        <v/>
      </c>
      <c r="D294" s="68"/>
      <c r="E294" s="16" t="str">
        <f>IF(B294=0,"",VLOOKUP(B294,サービスコード!A:C,3,FALSE))</f>
        <v/>
      </c>
      <c r="F294" s="33"/>
      <c r="G294" s="17" t="str">
        <f t="shared" si="23"/>
        <v/>
      </c>
      <c r="H294" s="19"/>
      <c r="I294" s="15"/>
      <c r="J294" s="84"/>
    </row>
    <row r="295" spans="1:10" ht="12" customHeight="1">
      <c r="A295" s="31" t="s">
        <v>94</v>
      </c>
      <c r="B295" s="33"/>
      <c r="C295" s="67" t="str">
        <f>IF(B295=0,"",VLOOKUP(B295,サービスコード!A:C,2,FALSE))</f>
        <v/>
      </c>
      <c r="D295" s="68"/>
      <c r="E295" s="16" t="str">
        <f>IF(B295=0,"",VLOOKUP(B295,サービスコード!A:C,3,FALSE))</f>
        <v/>
      </c>
      <c r="F295" s="33"/>
      <c r="G295" s="17" t="str">
        <f t="shared" si="23"/>
        <v/>
      </c>
      <c r="H295" s="19"/>
      <c r="I295" s="15"/>
      <c r="J295" s="81" t="str">
        <f>IF(E289="","0 ",J291*E289)</f>
        <v xml:space="preserve">0 </v>
      </c>
    </row>
    <row r="296" spans="1:10" ht="12" customHeight="1">
      <c r="A296" s="31" t="s">
        <v>95</v>
      </c>
      <c r="B296" s="33"/>
      <c r="C296" s="67" t="str">
        <f>IF(B296=0,"",VLOOKUP(B296,サービスコード!A:C,2,FALSE))</f>
        <v/>
      </c>
      <c r="D296" s="68"/>
      <c r="E296" s="16" t="str">
        <f>IF(B296=0,"",VLOOKUP(B296,サービスコード!A:C,3,FALSE))</f>
        <v/>
      </c>
      <c r="F296" s="33"/>
      <c r="G296" s="17" t="str">
        <f t="shared" si="23"/>
        <v/>
      </c>
      <c r="H296" s="19"/>
      <c r="I296" s="15"/>
      <c r="J296" s="82"/>
    </row>
    <row r="297" spans="1:10" ht="12" customHeight="1" thickBot="1">
      <c r="A297" s="31" t="s">
        <v>96</v>
      </c>
      <c r="B297" s="33"/>
      <c r="C297" s="67" t="str">
        <f>IF(B297=0,"",VLOOKUP(B297,サービスコード!A:C,2,FALSE))</f>
        <v/>
      </c>
      <c r="D297" s="68"/>
      <c r="E297" s="16" t="str">
        <f>IF(B297=0,"",VLOOKUP(B297,サービスコード!A:C,3,FALSE))</f>
        <v/>
      </c>
      <c r="F297" s="33"/>
      <c r="G297" s="17" t="str">
        <f t="shared" si="23"/>
        <v/>
      </c>
      <c r="H297" s="19"/>
      <c r="I297" s="15"/>
      <c r="J297" s="56" t="s">
        <v>4</v>
      </c>
    </row>
    <row r="298" spans="1:10" ht="12" customHeight="1">
      <c r="A298" s="31" t="s">
        <v>97</v>
      </c>
      <c r="B298" s="33"/>
      <c r="C298" s="67" t="str">
        <f>IF(B298=0,"",VLOOKUP(B298,サービスコード!A:C,2,FALSE))</f>
        <v/>
      </c>
      <c r="D298" s="68"/>
      <c r="E298" s="16" t="str">
        <f>IF(B298=0,"",VLOOKUP(B298,サービスコード!A:C,3,FALSE))</f>
        <v/>
      </c>
      <c r="F298" s="33"/>
      <c r="G298" s="17" t="str">
        <f t="shared" si="23"/>
        <v/>
      </c>
      <c r="H298" s="19"/>
      <c r="I298" s="15"/>
      <c r="J298" s="69">
        <f>J291-J295</f>
        <v>0</v>
      </c>
    </row>
    <row r="299" spans="1:10" ht="12" customHeight="1" thickBot="1">
      <c r="A299" s="31" t="s">
        <v>98</v>
      </c>
      <c r="B299" s="34"/>
      <c r="C299" s="67" t="str">
        <f>IF(B299=0,"",VLOOKUP(B299,サービスコード!A:C,2,FALSE))</f>
        <v/>
      </c>
      <c r="D299" s="68"/>
      <c r="E299" s="16" t="str">
        <f>IF(B299=0,"",VLOOKUP(B299,サービスコード!A:C,3,FALSE))</f>
        <v/>
      </c>
      <c r="F299" s="34"/>
      <c r="G299" s="17" t="str">
        <f t="shared" si="23"/>
        <v/>
      </c>
      <c r="H299" s="20"/>
      <c r="I299" s="15"/>
      <c r="J299" s="70"/>
    </row>
    <row r="300" spans="1:10" ht="12" customHeight="1" thickBot="1">
      <c r="A300" s="21"/>
      <c r="B300" s="21"/>
      <c r="C300" s="21"/>
      <c r="D300" s="21"/>
      <c r="E300" s="21"/>
      <c r="F300" s="21"/>
      <c r="G300" s="21"/>
      <c r="H300" s="21"/>
    </row>
    <row r="301" spans="1:10" ht="12" customHeight="1" thickBot="1">
      <c r="A301" s="85">
        <f>A289+1</f>
        <v>25</v>
      </c>
      <c r="B301" s="36" t="s">
        <v>89</v>
      </c>
      <c r="C301" s="39"/>
      <c r="D301" s="36" t="s">
        <v>10</v>
      </c>
      <c r="E301" s="87" t="str">
        <f>IF(C301="","",VLOOKUP(C301,利用者情報入力!A:D,4,FALSE))</f>
        <v/>
      </c>
      <c r="F301" s="88"/>
      <c r="G301" s="23"/>
      <c r="H301" s="23"/>
      <c r="I301" s="23"/>
    </row>
    <row r="302" spans="1:10" ht="12" customHeight="1" thickBot="1">
      <c r="A302" s="86"/>
      <c r="B302" s="36" t="s">
        <v>90</v>
      </c>
      <c r="C302" s="38" t="str">
        <f>IF(C301="","",VLOOKUP(C301,利用者情報入力!A:D,2,FALSE))</f>
        <v/>
      </c>
      <c r="D302" s="36" t="s">
        <v>9</v>
      </c>
      <c r="E302" s="89" t="str">
        <f>IF(C301="","",IF(VLOOKUP(C301,利用者情報入力!A:D,3,FALSE)="","",VLOOKUP(C301,利用者情報入力!A:D,3,FALSE)))</f>
        <v/>
      </c>
      <c r="F302" s="90"/>
      <c r="G302" s="91"/>
      <c r="H302" s="37"/>
      <c r="I302" s="22"/>
      <c r="J302" s="55" t="s">
        <v>86</v>
      </c>
    </row>
    <row r="303" spans="1:10" ht="12" customHeight="1">
      <c r="A303" s="29" t="s">
        <v>14</v>
      </c>
      <c r="B303" s="14" t="s">
        <v>3</v>
      </c>
      <c r="C303" s="29" t="s">
        <v>11</v>
      </c>
      <c r="D303" s="14"/>
      <c r="E303" s="29" t="s">
        <v>12</v>
      </c>
      <c r="F303" s="29" t="s">
        <v>2</v>
      </c>
      <c r="G303" s="29" t="s">
        <v>13</v>
      </c>
      <c r="H303" s="14" t="s">
        <v>15</v>
      </c>
      <c r="I303" s="15"/>
      <c r="J303" s="81">
        <f>SUM(G304:G311)</f>
        <v>0</v>
      </c>
    </row>
    <row r="304" spans="1:10" ht="12" customHeight="1">
      <c r="A304" s="31" t="s">
        <v>91</v>
      </c>
      <c r="B304" s="32"/>
      <c r="C304" s="67" t="str">
        <f>IF(B304=0,"",VLOOKUP(B304,サービスコード!A:C,2,FALSE))</f>
        <v/>
      </c>
      <c r="D304" s="68"/>
      <c r="E304" s="16" t="str">
        <f>IF(B304=0,"",VLOOKUP(B304,サービスコード!A:C,3,FALSE))</f>
        <v/>
      </c>
      <c r="F304" s="32"/>
      <c r="G304" s="17" t="str">
        <f t="shared" ref="G304:G311" si="24">IF(B304=0,"",(E304*F304))</f>
        <v/>
      </c>
      <c r="H304" s="18"/>
      <c r="I304" s="15"/>
      <c r="J304" s="82"/>
    </row>
    <row r="305" spans="1:10" ht="12" customHeight="1">
      <c r="A305" s="31" t="s">
        <v>92</v>
      </c>
      <c r="B305" s="33"/>
      <c r="C305" s="67" t="str">
        <f>IF(B305=0,"",VLOOKUP(B305,サービスコード!A:C,2,FALSE))</f>
        <v/>
      </c>
      <c r="D305" s="68"/>
      <c r="E305" s="16" t="str">
        <f>IF(B305=0,"",VLOOKUP(B305,サービスコード!A:C,3,FALSE))</f>
        <v/>
      </c>
      <c r="F305" s="33"/>
      <c r="G305" s="17" t="str">
        <f t="shared" si="24"/>
        <v/>
      </c>
      <c r="H305" s="19"/>
      <c r="I305" s="15"/>
      <c r="J305" s="83" t="s">
        <v>87</v>
      </c>
    </row>
    <row r="306" spans="1:10" ht="12" customHeight="1">
      <c r="A306" s="31" t="s">
        <v>93</v>
      </c>
      <c r="B306" s="33"/>
      <c r="C306" s="67" t="str">
        <f>IF(B306=0,"",VLOOKUP(B306,サービスコード!A:C,2,FALSE))</f>
        <v/>
      </c>
      <c r="D306" s="68"/>
      <c r="E306" s="16" t="str">
        <f>IF(B306=0,"",VLOOKUP(B306,サービスコード!A:C,3,FALSE))</f>
        <v/>
      </c>
      <c r="F306" s="33"/>
      <c r="G306" s="17" t="str">
        <f t="shared" si="24"/>
        <v/>
      </c>
      <c r="H306" s="19"/>
      <c r="I306" s="15"/>
      <c r="J306" s="84"/>
    </row>
    <row r="307" spans="1:10" ht="12" customHeight="1">
      <c r="A307" s="31" t="s">
        <v>94</v>
      </c>
      <c r="B307" s="33"/>
      <c r="C307" s="67" t="str">
        <f>IF(B307=0,"",VLOOKUP(B307,サービスコード!A:C,2,FALSE))</f>
        <v/>
      </c>
      <c r="D307" s="68"/>
      <c r="E307" s="16" t="str">
        <f>IF(B307=0,"",VLOOKUP(B307,サービスコード!A:C,3,FALSE))</f>
        <v/>
      </c>
      <c r="F307" s="33"/>
      <c r="G307" s="17" t="str">
        <f t="shared" si="24"/>
        <v/>
      </c>
      <c r="H307" s="19"/>
      <c r="I307" s="15"/>
      <c r="J307" s="81" t="str">
        <f>IF(E301="","0 ",J303*E301)</f>
        <v xml:space="preserve">0 </v>
      </c>
    </row>
    <row r="308" spans="1:10" ht="12" customHeight="1">
      <c r="A308" s="31" t="s">
        <v>95</v>
      </c>
      <c r="B308" s="33"/>
      <c r="C308" s="67" t="str">
        <f>IF(B308=0,"",VLOOKUP(B308,サービスコード!A:C,2,FALSE))</f>
        <v/>
      </c>
      <c r="D308" s="68"/>
      <c r="E308" s="16" t="str">
        <f>IF(B308=0,"",VLOOKUP(B308,サービスコード!A:C,3,FALSE))</f>
        <v/>
      </c>
      <c r="F308" s="33"/>
      <c r="G308" s="17" t="str">
        <f t="shared" si="24"/>
        <v/>
      </c>
      <c r="H308" s="19"/>
      <c r="I308" s="15"/>
      <c r="J308" s="82"/>
    </row>
    <row r="309" spans="1:10" ht="12" customHeight="1" thickBot="1">
      <c r="A309" s="31" t="s">
        <v>96</v>
      </c>
      <c r="B309" s="33"/>
      <c r="C309" s="67" t="str">
        <f>IF(B309=0,"",VLOOKUP(B309,サービスコード!A:C,2,FALSE))</f>
        <v/>
      </c>
      <c r="D309" s="68"/>
      <c r="E309" s="16" t="str">
        <f>IF(B309=0,"",VLOOKUP(B309,サービスコード!A:C,3,FALSE))</f>
        <v/>
      </c>
      <c r="F309" s="33"/>
      <c r="G309" s="17" t="str">
        <f t="shared" si="24"/>
        <v/>
      </c>
      <c r="H309" s="19"/>
      <c r="I309" s="15"/>
      <c r="J309" s="56" t="s">
        <v>4</v>
      </c>
    </row>
    <row r="310" spans="1:10" ht="12" customHeight="1">
      <c r="A310" s="31" t="s">
        <v>97</v>
      </c>
      <c r="B310" s="33"/>
      <c r="C310" s="67" t="str">
        <f>IF(B310=0,"",VLOOKUP(B310,サービスコード!A:C,2,FALSE))</f>
        <v/>
      </c>
      <c r="D310" s="68"/>
      <c r="E310" s="16" t="str">
        <f>IF(B310=0,"",VLOOKUP(B310,サービスコード!A:C,3,FALSE))</f>
        <v/>
      </c>
      <c r="F310" s="33"/>
      <c r="G310" s="17" t="str">
        <f t="shared" si="24"/>
        <v/>
      </c>
      <c r="H310" s="19"/>
      <c r="I310" s="15"/>
      <c r="J310" s="69">
        <f>J303-J307</f>
        <v>0</v>
      </c>
    </row>
    <row r="311" spans="1:10" ht="12" customHeight="1" thickBot="1">
      <c r="A311" s="31" t="s">
        <v>98</v>
      </c>
      <c r="B311" s="34"/>
      <c r="C311" s="67" t="str">
        <f>IF(B311=0,"",VLOOKUP(B311,サービスコード!A:C,2,FALSE))</f>
        <v/>
      </c>
      <c r="D311" s="68"/>
      <c r="E311" s="16" t="str">
        <f>IF(B311=0,"",VLOOKUP(B311,サービスコード!A:C,3,FALSE))</f>
        <v/>
      </c>
      <c r="F311" s="34"/>
      <c r="G311" s="17" t="str">
        <f t="shared" si="24"/>
        <v/>
      </c>
      <c r="H311" s="20"/>
      <c r="I311" s="15"/>
      <c r="J311" s="70"/>
    </row>
    <row r="312" spans="1:10" ht="12" customHeight="1" thickBot="1">
      <c r="A312" s="21"/>
      <c r="B312" s="21"/>
      <c r="C312" s="21"/>
      <c r="D312" s="21"/>
      <c r="E312" s="21"/>
      <c r="F312" s="21"/>
      <c r="G312" s="21"/>
      <c r="H312" s="21"/>
    </row>
    <row r="313" spans="1:10" ht="12" customHeight="1" thickBot="1">
      <c r="A313" s="85">
        <f>A301+1</f>
        <v>26</v>
      </c>
      <c r="B313" s="36" t="s">
        <v>89</v>
      </c>
      <c r="C313" s="39"/>
      <c r="D313" s="36" t="s">
        <v>10</v>
      </c>
      <c r="E313" s="87" t="str">
        <f>IF(C313="","",VLOOKUP(C313,利用者情報入力!A:D,4,FALSE))</f>
        <v/>
      </c>
      <c r="F313" s="88"/>
      <c r="G313" s="23"/>
      <c r="H313" s="23"/>
      <c r="I313" s="23"/>
    </row>
    <row r="314" spans="1:10" ht="12" customHeight="1" thickBot="1">
      <c r="A314" s="86"/>
      <c r="B314" s="36" t="s">
        <v>90</v>
      </c>
      <c r="C314" s="38" t="str">
        <f>IF(C313="","",VLOOKUP(C313,利用者情報入力!A:D,2,FALSE))</f>
        <v/>
      </c>
      <c r="D314" s="36" t="s">
        <v>9</v>
      </c>
      <c r="E314" s="89" t="str">
        <f>IF(C313="","",IF(VLOOKUP(C313,利用者情報入力!A:D,3,FALSE)="","",VLOOKUP(C313,利用者情報入力!A:D,3,FALSE)))</f>
        <v/>
      </c>
      <c r="F314" s="90"/>
      <c r="G314" s="91"/>
      <c r="H314" s="37"/>
      <c r="I314" s="22"/>
      <c r="J314" s="55" t="s">
        <v>86</v>
      </c>
    </row>
    <row r="315" spans="1:10" ht="12" customHeight="1">
      <c r="A315" s="29" t="s">
        <v>14</v>
      </c>
      <c r="B315" s="14" t="s">
        <v>3</v>
      </c>
      <c r="C315" s="29" t="s">
        <v>11</v>
      </c>
      <c r="D315" s="14"/>
      <c r="E315" s="29" t="s">
        <v>12</v>
      </c>
      <c r="F315" s="29" t="s">
        <v>2</v>
      </c>
      <c r="G315" s="29" t="s">
        <v>13</v>
      </c>
      <c r="H315" s="14" t="s">
        <v>15</v>
      </c>
      <c r="I315" s="15"/>
      <c r="J315" s="81">
        <f>SUM(G316:G323)</f>
        <v>0</v>
      </c>
    </row>
    <row r="316" spans="1:10" ht="12" customHeight="1">
      <c r="A316" s="31" t="s">
        <v>91</v>
      </c>
      <c r="B316" s="32"/>
      <c r="C316" s="67" t="str">
        <f>IF(B316=0,"",VLOOKUP(B316,サービスコード!A:C,2,FALSE))</f>
        <v/>
      </c>
      <c r="D316" s="68"/>
      <c r="E316" s="16" t="str">
        <f>IF(B316=0,"",VLOOKUP(B316,サービスコード!A:C,3,FALSE))</f>
        <v/>
      </c>
      <c r="F316" s="32"/>
      <c r="G316" s="17" t="str">
        <f t="shared" ref="G316:G323" si="25">IF(B316=0,"",(E316*F316))</f>
        <v/>
      </c>
      <c r="H316" s="18"/>
      <c r="I316" s="15"/>
      <c r="J316" s="82"/>
    </row>
    <row r="317" spans="1:10" ht="12" customHeight="1">
      <c r="A317" s="31" t="s">
        <v>92</v>
      </c>
      <c r="B317" s="33"/>
      <c r="C317" s="67" t="str">
        <f>IF(B317=0,"",VLOOKUP(B317,サービスコード!A:C,2,FALSE))</f>
        <v/>
      </c>
      <c r="D317" s="68"/>
      <c r="E317" s="16" t="str">
        <f>IF(B317=0,"",VLOOKUP(B317,サービスコード!A:C,3,FALSE))</f>
        <v/>
      </c>
      <c r="F317" s="33"/>
      <c r="G317" s="17" t="str">
        <f t="shared" si="25"/>
        <v/>
      </c>
      <c r="H317" s="19"/>
      <c r="I317" s="15"/>
      <c r="J317" s="83" t="s">
        <v>87</v>
      </c>
    </row>
    <row r="318" spans="1:10" ht="12" customHeight="1">
      <c r="A318" s="31" t="s">
        <v>93</v>
      </c>
      <c r="B318" s="33"/>
      <c r="C318" s="67" t="str">
        <f>IF(B318=0,"",VLOOKUP(B318,サービスコード!A:C,2,FALSE))</f>
        <v/>
      </c>
      <c r="D318" s="68"/>
      <c r="E318" s="16" t="str">
        <f>IF(B318=0,"",VLOOKUP(B318,サービスコード!A:C,3,FALSE))</f>
        <v/>
      </c>
      <c r="F318" s="33"/>
      <c r="G318" s="17" t="str">
        <f t="shared" si="25"/>
        <v/>
      </c>
      <c r="H318" s="19"/>
      <c r="I318" s="15"/>
      <c r="J318" s="84"/>
    </row>
    <row r="319" spans="1:10" ht="12" customHeight="1">
      <c r="A319" s="31" t="s">
        <v>94</v>
      </c>
      <c r="B319" s="33"/>
      <c r="C319" s="67" t="str">
        <f>IF(B319=0,"",VLOOKUP(B319,サービスコード!A:C,2,FALSE))</f>
        <v/>
      </c>
      <c r="D319" s="68"/>
      <c r="E319" s="16" t="str">
        <f>IF(B319=0,"",VLOOKUP(B319,サービスコード!A:C,3,FALSE))</f>
        <v/>
      </c>
      <c r="F319" s="33"/>
      <c r="G319" s="17" t="str">
        <f t="shared" si="25"/>
        <v/>
      </c>
      <c r="H319" s="19"/>
      <c r="I319" s="15"/>
      <c r="J319" s="81" t="str">
        <f>IF(E313="","0 ",J315*E313)</f>
        <v xml:space="preserve">0 </v>
      </c>
    </row>
    <row r="320" spans="1:10" ht="12" customHeight="1">
      <c r="A320" s="31" t="s">
        <v>95</v>
      </c>
      <c r="B320" s="33"/>
      <c r="C320" s="67" t="str">
        <f>IF(B320=0,"",VLOOKUP(B320,サービスコード!A:C,2,FALSE))</f>
        <v/>
      </c>
      <c r="D320" s="68"/>
      <c r="E320" s="16" t="str">
        <f>IF(B320=0,"",VLOOKUP(B320,サービスコード!A:C,3,FALSE))</f>
        <v/>
      </c>
      <c r="F320" s="33"/>
      <c r="G320" s="17" t="str">
        <f t="shared" si="25"/>
        <v/>
      </c>
      <c r="H320" s="19"/>
      <c r="I320" s="15"/>
      <c r="J320" s="82"/>
    </row>
    <row r="321" spans="1:10" ht="12" customHeight="1" thickBot="1">
      <c r="A321" s="31" t="s">
        <v>96</v>
      </c>
      <c r="B321" s="33"/>
      <c r="C321" s="67" t="str">
        <f>IF(B321=0,"",VLOOKUP(B321,サービスコード!A:C,2,FALSE))</f>
        <v/>
      </c>
      <c r="D321" s="68"/>
      <c r="E321" s="16" t="str">
        <f>IF(B321=0,"",VLOOKUP(B321,サービスコード!A:C,3,FALSE))</f>
        <v/>
      </c>
      <c r="F321" s="33"/>
      <c r="G321" s="17" t="str">
        <f t="shared" si="25"/>
        <v/>
      </c>
      <c r="H321" s="19"/>
      <c r="I321" s="15"/>
      <c r="J321" s="56" t="s">
        <v>4</v>
      </c>
    </row>
    <row r="322" spans="1:10" ht="12" customHeight="1">
      <c r="A322" s="31" t="s">
        <v>97</v>
      </c>
      <c r="B322" s="33"/>
      <c r="C322" s="67" t="str">
        <f>IF(B322=0,"",VLOOKUP(B322,サービスコード!A:C,2,FALSE))</f>
        <v/>
      </c>
      <c r="D322" s="68"/>
      <c r="E322" s="16" t="str">
        <f>IF(B322=0,"",VLOOKUP(B322,サービスコード!A:C,3,FALSE))</f>
        <v/>
      </c>
      <c r="F322" s="33"/>
      <c r="G322" s="17" t="str">
        <f t="shared" si="25"/>
        <v/>
      </c>
      <c r="H322" s="19"/>
      <c r="I322" s="15"/>
      <c r="J322" s="69">
        <f>J315-J319</f>
        <v>0</v>
      </c>
    </row>
    <row r="323" spans="1:10" ht="12" customHeight="1" thickBot="1">
      <c r="A323" s="31" t="s">
        <v>98</v>
      </c>
      <c r="B323" s="34"/>
      <c r="C323" s="67" t="str">
        <f>IF(B323=0,"",VLOOKUP(B323,サービスコード!A:C,2,FALSE))</f>
        <v/>
      </c>
      <c r="D323" s="68"/>
      <c r="E323" s="16" t="str">
        <f>IF(B323=0,"",VLOOKUP(B323,サービスコード!A:C,3,FALSE))</f>
        <v/>
      </c>
      <c r="F323" s="34"/>
      <c r="G323" s="17" t="str">
        <f t="shared" si="25"/>
        <v/>
      </c>
      <c r="H323" s="20"/>
      <c r="I323" s="15"/>
      <c r="J323" s="70"/>
    </row>
    <row r="324" spans="1:10" ht="12" customHeight="1" thickBot="1">
      <c r="A324" s="21"/>
      <c r="B324" s="21"/>
      <c r="C324" s="21"/>
      <c r="D324" s="21"/>
      <c r="E324" s="21"/>
      <c r="F324" s="21"/>
      <c r="G324" s="21"/>
      <c r="H324" s="21"/>
    </row>
    <row r="325" spans="1:10" ht="12" customHeight="1" thickBot="1">
      <c r="A325" s="85">
        <f>A313+1</f>
        <v>27</v>
      </c>
      <c r="B325" s="36" t="s">
        <v>89</v>
      </c>
      <c r="C325" s="39"/>
      <c r="D325" s="36" t="s">
        <v>10</v>
      </c>
      <c r="E325" s="87" t="str">
        <f>IF(C325="","",VLOOKUP(C325,利用者情報入力!A:D,4,FALSE))</f>
        <v/>
      </c>
      <c r="F325" s="88"/>
      <c r="G325" s="23"/>
      <c r="H325" s="23"/>
      <c r="I325" s="23"/>
    </row>
    <row r="326" spans="1:10" ht="12" customHeight="1" thickBot="1">
      <c r="A326" s="86"/>
      <c r="B326" s="36" t="s">
        <v>90</v>
      </c>
      <c r="C326" s="38" t="str">
        <f>IF(C325="","",VLOOKUP(C325,利用者情報入力!A:D,2,FALSE))</f>
        <v/>
      </c>
      <c r="D326" s="36" t="s">
        <v>9</v>
      </c>
      <c r="E326" s="89" t="str">
        <f>IF(C325="","",IF(VLOOKUP(C325,利用者情報入力!A:D,3,FALSE)="","",VLOOKUP(C325,利用者情報入力!A:D,3,FALSE)))</f>
        <v/>
      </c>
      <c r="F326" s="90"/>
      <c r="G326" s="91"/>
      <c r="H326" s="37"/>
      <c r="I326" s="22"/>
      <c r="J326" s="55" t="s">
        <v>86</v>
      </c>
    </row>
    <row r="327" spans="1:10" ht="12" customHeight="1">
      <c r="A327" s="29" t="s">
        <v>14</v>
      </c>
      <c r="B327" s="14" t="s">
        <v>3</v>
      </c>
      <c r="C327" s="29" t="s">
        <v>11</v>
      </c>
      <c r="D327" s="14"/>
      <c r="E327" s="29" t="s">
        <v>12</v>
      </c>
      <c r="F327" s="29" t="s">
        <v>2</v>
      </c>
      <c r="G327" s="29" t="s">
        <v>13</v>
      </c>
      <c r="H327" s="14" t="s">
        <v>15</v>
      </c>
      <c r="I327" s="15"/>
      <c r="J327" s="81">
        <f>SUM(G328:G335)</f>
        <v>0</v>
      </c>
    </row>
    <row r="328" spans="1:10" ht="12" customHeight="1">
      <c r="A328" s="31" t="s">
        <v>91</v>
      </c>
      <c r="B328" s="32"/>
      <c r="C328" s="67" t="str">
        <f>IF(B328=0,"",VLOOKUP(B328,サービスコード!A:C,2,FALSE))</f>
        <v/>
      </c>
      <c r="D328" s="68"/>
      <c r="E328" s="16" t="str">
        <f>IF(B328=0,"",VLOOKUP(B328,サービスコード!A:C,3,FALSE))</f>
        <v/>
      </c>
      <c r="F328" s="32"/>
      <c r="G328" s="17" t="str">
        <f t="shared" ref="G328:G335" si="26">IF(B328=0,"",(E328*F328))</f>
        <v/>
      </c>
      <c r="H328" s="18"/>
      <c r="I328" s="15"/>
      <c r="J328" s="82"/>
    </row>
    <row r="329" spans="1:10" ht="12" customHeight="1">
      <c r="A329" s="31" t="s">
        <v>92</v>
      </c>
      <c r="B329" s="33"/>
      <c r="C329" s="67" t="str">
        <f>IF(B329=0,"",VLOOKUP(B329,サービスコード!A:C,2,FALSE))</f>
        <v/>
      </c>
      <c r="D329" s="68"/>
      <c r="E329" s="16" t="str">
        <f>IF(B329=0,"",VLOOKUP(B329,サービスコード!A:C,3,FALSE))</f>
        <v/>
      </c>
      <c r="F329" s="33"/>
      <c r="G329" s="17" t="str">
        <f t="shared" si="26"/>
        <v/>
      </c>
      <c r="H329" s="19"/>
      <c r="I329" s="15"/>
      <c r="J329" s="83" t="s">
        <v>87</v>
      </c>
    </row>
    <row r="330" spans="1:10" ht="12" customHeight="1">
      <c r="A330" s="31" t="s">
        <v>93</v>
      </c>
      <c r="B330" s="33"/>
      <c r="C330" s="67" t="str">
        <f>IF(B330=0,"",VLOOKUP(B330,サービスコード!A:C,2,FALSE))</f>
        <v/>
      </c>
      <c r="D330" s="68"/>
      <c r="E330" s="16" t="str">
        <f>IF(B330=0,"",VLOOKUP(B330,サービスコード!A:C,3,FALSE))</f>
        <v/>
      </c>
      <c r="F330" s="33"/>
      <c r="G330" s="17" t="str">
        <f t="shared" si="26"/>
        <v/>
      </c>
      <c r="H330" s="19"/>
      <c r="I330" s="15"/>
      <c r="J330" s="84"/>
    </row>
    <row r="331" spans="1:10" ht="12" customHeight="1">
      <c r="A331" s="31" t="s">
        <v>94</v>
      </c>
      <c r="B331" s="33"/>
      <c r="C331" s="67" t="str">
        <f>IF(B331=0,"",VLOOKUP(B331,サービスコード!A:C,2,FALSE))</f>
        <v/>
      </c>
      <c r="D331" s="68"/>
      <c r="E331" s="16" t="str">
        <f>IF(B331=0,"",VLOOKUP(B331,サービスコード!A:C,3,FALSE))</f>
        <v/>
      </c>
      <c r="F331" s="33"/>
      <c r="G331" s="17" t="str">
        <f t="shared" si="26"/>
        <v/>
      </c>
      <c r="H331" s="19"/>
      <c r="I331" s="15"/>
      <c r="J331" s="81" t="str">
        <f>IF(E325="","0 ",J327*E325)</f>
        <v xml:space="preserve">0 </v>
      </c>
    </row>
    <row r="332" spans="1:10" ht="12" customHeight="1">
      <c r="A332" s="31" t="s">
        <v>95</v>
      </c>
      <c r="B332" s="33"/>
      <c r="C332" s="67" t="str">
        <f>IF(B332=0,"",VLOOKUP(B332,サービスコード!A:C,2,FALSE))</f>
        <v/>
      </c>
      <c r="D332" s="68"/>
      <c r="E332" s="16" t="str">
        <f>IF(B332=0,"",VLOOKUP(B332,サービスコード!A:C,3,FALSE))</f>
        <v/>
      </c>
      <c r="F332" s="33"/>
      <c r="G332" s="17" t="str">
        <f t="shared" si="26"/>
        <v/>
      </c>
      <c r="H332" s="19"/>
      <c r="I332" s="15"/>
      <c r="J332" s="82"/>
    </row>
    <row r="333" spans="1:10" ht="12" customHeight="1" thickBot="1">
      <c r="A333" s="31" t="s">
        <v>96</v>
      </c>
      <c r="B333" s="33"/>
      <c r="C333" s="67" t="str">
        <f>IF(B333=0,"",VLOOKUP(B333,サービスコード!A:C,2,FALSE))</f>
        <v/>
      </c>
      <c r="D333" s="68"/>
      <c r="E333" s="16" t="str">
        <f>IF(B333=0,"",VLOOKUP(B333,サービスコード!A:C,3,FALSE))</f>
        <v/>
      </c>
      <c r="F333" s="33"/>
      <c r="G333" s="17" t="str">
        <f t="shared" si="26"/>
        <v/>
      </c>
      <c r="H333" s="19"/>
      <c r="I333" s="15"/>
      <c r="J333" s="56" t="s">
        <v>4</v>
      </c>
    </row>
    <row r="334" spans="1:10" ht="12" customHeight="1">
      <c r="A334" s="31" t="s">
        <v>97</v>
      </c>
      <c r="B334" s="33"/>
      <c r="C334" s="67" t="str">
        <f>IF(B334=0,"",VLOOKUP(B334,サービスコード!A:C,2,FALSE))</f>
        <v/>
      </c>
      <c r="D334" s="68"/>
      <c r="E334" s="16" t="str">
        <f>IF(B334=0,"",VLOOKUP(B334,サービスコード!A:C,3,FALSE))</f>
        <v/>
      </c>
      <c r="F334" s="33"/>
      <c r="G334" s="17" t="str">
        <f t="shared" si="26"/>
        <v/>
      </c>
      <c r="H334" s="19"/>
      <c r="I334" s="15"/>
      <c r="J334" s="69">
        <f>J327-J331</f>
        <v>0</v>
      </c>
    </row>
    <row r="335" spans="1:10" ht="12" customHeight="1" thickBot="1">
      <c r="A335" s="31" t="s">
        <v>98</v>
      </c>
      <c r="B335" s="34"/>
      <c r="C335" s="67" t="str">
        <f>IF(B335=0,"",VLOOKUP(B335,サービスコード!A:C,2,FALSE))</f>
        <v/>
      </c>
      <c r="D335" s="68"/>
      <c r="E335" s="16" t="str">
        <f>IF(B335=0,"",VLOOKUP(B335,サービスコード!A:C,3,FALSE))</f>
        <v/>
      </c>
      <c r="F335" s="34"/>
      <c r="G335" s="17" t="str">
        <f t="shared" si="26"/>
        <v/>
      </c>
      <c r="H335" s="20"/>
      <c r="I335" s="15"/>
      <c r="J335" s="70"/>
    </row>
    <row r="336" spans="1:10" ht="12" customHeight="1" thickBot="1">
      <c r="A336" s="21"/>
      <c r="B336" s="21"/>
      <c r="C336" s="21"/>
      <c r="D336" s="21"/>
      <c r="E336" s="21"/>
      <c r="F336" s="21"/>
      <c r="G336" s="21"/>
      <c r="H336" s="21"/>
    </row>
    <row r="337" spans="1:10" ht="12" customHeight="1" thickBot="1">
      <c r="A337" s="85">
        <f>A325+1</f>
        <v>28</v>
      </c>
      <c r="B337" s="36" t="s">
        <v>89</v>
      </c>
      <c r="C337" s="39"/>
      <c r="D337" s="36" t="s">
        <v>10</v>
      </c>
      <c r="E337" s="87" t="str">
        <f>IF(C337="","",VLOOKUP(C337,利用者情報入力!A:D,4,FALSE))</f>
        <v/>
      </c>
      <c r="F337" s="88"/>
      <c r="G337" s="23"/>
      <c r="H337" s="23"/>
      <c r="I337" s="23"/>
    </row>
    <row r="338" spans="1:10" ht="12" customHeight="1" thickBot="1">
      <c r="A338" s="86"/>
      <c r="B338" s="36" t="s">
        <v>90</v>
      </c>
      <c r="C338" s="38" t="str">
        <f>IF(C337="","",VLOOKUP(C337,利用者情報入力!A:D,2,FALSE))</f>
        <v/>
      </c>
      <c r="D338" s="36" t="s">
        <v>9</v>
      </c>
      <c r="E338" s="89" t="str">
        <f>IF(C337="","",IF(VLOOKUP(C337,利用者情報入力!A:D,3,FALSE)="","",VLOOKUP(C337,利用者情報入力!A:D,3,FALSE)))</f>
        <v/>
      </c>
      <c r="F338" s="90"/>
      <c r="G338" s="91"/>
      <c r="H338" s="37"/>
      <c r="I338" s="22"/>
      <c r="J338" s="55" t="s">
        <v>86</v>
      </c>
    </row>
    <row r="339" spans="1:10" ht="12" customHeight="1">
      <c r="A339" s="29" t="s">
        <v>14</v>
      </c>
      <c r="B339" s="14" t="s">
        <v>3</v>
      </c>
      <c r="C339" s="29" t="s">
        <v>11</v>
      </c>
      <c r="D339" s="14"/>
      <c r="E339" s="29" t="s">
        <v>12</v>
      </c>
      <c r="F339" s="29" t="s">
        <v>2</v>
      </c>
      <c r="G339" s="29" t="s">
        <v>13</v>
      </c>
      <c r="H339" s="14" t="s">
        <v>15</v>
      </c>
      <c r="I339" s="15"/>
      <c r="J339" s="81">
        <f>SUM(G340:G347)</f>
        <v>0</v>
      </c>
    </row>
    <row r="340" spans="1:10" ht="12" customHeight="1">
      <c r="A340" s="31" t="s">
        <v>91</v>
      </c>
      <c r="B340" s="32"/>
      <c r="C340" s="67" t="str">
        <f>IF(B340=0,"",VLOOKUP(B340,サービスコード!A:C,2,FALSE))</f>
        <v/>
      </c>
      <c r="D340" s="68"/>
      <c r="E340" s="16" t="str">
        <f>IF(B340=0,"",VLOOKUP(B340,サービスコード!A:C,3,FALSE))</f>
        <v/>
      </c>
      <c r="F340" s="32"/>
      <c r="G340" s="17" t="str">
        <f t="shared" ref="G340:G347" si="27">IF(B340=0,"",(E340*F340))</f>
        <v/>
      </c>
      <c r="H340" s="18"/>
      <c r="I340" s="15"/>
      <c r="J340" s="82"/>
    </row>
    <row r="341" spans="1:10" ht="12" customHeight="1">
      <c r="A341" s="31" t="s">
        <v>92</v>
      </c>
      <c r="B341" s="33"/>
      <c r="C341" s="67" t="str">
        <f>IF(B341=0,"",VLOOKUP(B341,サービスコード!A:C,2,FALSE))</f>
        <v/>
      </c>
      <c r="D341" s="68"/>
      <c r="E341" s="16" t="str">
        <f>IF(B341=0,"",VLOOKUP(B341,サービスコード!A:C,3,FALSE))</f>
        <v/>
      </c>
      <c r="F341" s="33"/>
      <c r="G341" s="17" t="str">
        <f t="shared" si="27"/>
        <v/>
      </c>
      <c r="H341" s="19"/>
      <c r="I341" s="15"/>
      <c r="J341" s="83" t="s">
        <v>87</v>
      </c>
    </row>
    <row r="342" spans="1:10" ht="12" customHeight="1">
      <c r="A342" s="31" t="s">
        <v>93</v>
      </c>
      <c r="B342" s="33"/>
      <c r="C342" s="67" t="str">
        <f>IF(B342=0,"",VLOOKUP(B342,サービスコード!A:C,2,FALSE))</f>
        <v/>
      </c>
      <c r="D342" s="68"/>
      <c r="E342" s="16" t="str">
        <f>IF(B342=0,"",VLOOKUP(B342,サービスコード!A:C,3,FALSE))</f>
        <v/>
      </c>
      <c r="F342" s="33"/>
      <c r="G342" s="17" t="str">
        <f t="shared" si="27"/>
        <v/>
      </c>
      <c r="H342" s="19"/>
      <c r="I342" s="15"/>
      <c r="J342" s="84"/>
    </row>
    <row r="343" spans="1:10" ht="12" customHeight="1">
      <c r="A343" s="31" t="s">
        <v>94</v>
      </c>
      <c r="B343" s="33"/>
      <c r="C343" s="67" t="str">
        <f>IF(B343=0,"",VLOOKUP(B343,サービスコード!A:C,2,FALSE))</f>
        <v/>
      </c>
      <c r="D343" s="68"/>
      <c r="E343" s="16" t="str">
        <f>IF(B343=0,"",VLOOKUP(B343,サービスコード!A:C,3,FALSE))</f>
        <v/>
      </c>
      <c r="F343" s="33"/>
      <c r="G343" s="17" t="str">
        <f t="shared" si="27"/>
        <v/>
      </c>
      <c r="H343" s="19"/>
      <c r="I343" s="15"/>
      <c r="J343" s="81" t="str">
        <f>IF(E337="","0 ",J339*E337)</f>
        <v xml:space="preserve">0 </v>
      </c>
    </row>
    <row r="344" spans="1:10" ht="12" customHeight="1">
      <c r="A344" s="31" t="s">
        <v>95</v>
      </c>
      <c r="B344" s="33"/>
      <c r="C344" s="67" t="str">
        <f>IF(B344=0,"",VLOOKUP(B344,サービスコード!A:C,2,FALSE))</f>
        <v/>
      </c>
      <c r="D344" s="68"/>
      <c r="E344" s="16" t="str">
        <f>IF(B344=0,"",VLOOKUP(B344,サービスコード!A:C,3,FALSE))</f>
        <v/>
      </c>
      <c r="F344" s="33"/>
      <c r="G344" s="17" t="str">
        <f t="shared" si="27"/>
        <v/>
      </c>
      <c r="H344" s="19"/>
      <c r="I344" s="15"/>
      <c r="J344" s="82"/>
    </row>
    <row r="345" spans="1:10" ht="12" customHeight="1" thickBot="1">
      <c r="A345" s="31" t="s">
        <v>96</v>
      </c>
      <c r="B345" s="33"/>
      <c r="C345" s="67" t="str">
        <f>IF(B345=0,"",VLOOKUP(B345,サービスコード!A:C,2,FALSE))</f>
        <v/>
      </c>
      <c r="D345" s="68"/>
      <c r="E345" s="16" t="str">
        <f>IF(B345=0,"",VLOOKUP(B345,サービスコード!A:C,3,FALSE))</f>
        <v/>
      </c>
      <c r="F345" s="33"/>
      <c r="G345" s="17" t="str">
        <f t="shared" si="27"/>
        <v/>
      </c>
      <c r="H345" s="19"/>
      <c r="I345" s="15"/>
      <c r="J345" s="56" t="s">
        <v>4</v>
      </c>
    </row>
    <row r="346" spans="1:10" ht="12" customHeight="1">
      <c r="A346" s="31" t="s">
        <v>97</v>
      </c>
      <c r="B346" s="33"/>
      <c r="C346" s="67" t="str">
        <f>IF(B346=0,"",VLOOKUP(B346,サービスコード!A:C,2,FALSE))</f>
        <v/>
      </c>
      <c r="D346" s="68"/>
      <c r="E346" s="16" t="str">
        <f>IF(B346=0,"",VLOOKUP(B346,サービスコード!A:C,3,FALSE))</f>
        <v/>
      </c>
      <c r="F346" s="33"/>
      <c r="G346" s="17" t="str">
        <f t="shared" si="27"/>
        <v/>
      </c>
      <c r="H346" s="19"/>
      <c r="I346" s="15"/>
      <c r="J346" s="69">
        <f>J339-J343</f>
        <v>0</v>
      </c>
    </row>
    <row r="347" spans="1:10" ht="12" customHeight="1" thickBot="1">
      <c r="A347" s="31" t="s">
        <v>98</v>
      </c>
      <c r="B347" s="34"/>
      <c r="C347" s="67" t="str">
        <f>IF(B347=0,"",VLOOKUP(B347,サービスコード!A:C,2,FALSE))</f>
        <v/>
      </c>
      <c r="D347" s="68"/>
      <c r="E347" s="16" t="str">
        <f>IF(B347=0,"",VLOOKUP(B347,サービスコード!A:C,3,FALSE))</f>
        <v/>
      </c>
      <c r="F347" s="34"/>
      <c r="G347" s="17" t="str">
        <f t="shared" si="27"/>
        <v/>
      </c>
      <c r="H347" s="20"/>
      <c r="I347" s="15"/>
      <c r="J347" s="70"/>
    </row>
    <row r="348" spans="1:10" ht="12" customHeight="1" thickBot="1">
      <c r="A348" s="21"/>
      <c r="B348" s="21"/>
      <c r="C348" s="21"/>
      <c r="D348" s="21"/>
      <c r="E348" s="21"/>
      <c r="F348" s="21"/>
      <c r="G348" s="21"/>
      <c r="H348" s="21"/>
    </row>
    <row r="349" spans="1:10" ht="12" customHeight="1" thickBot="1">
      <c r="A349" s="85">
        <f>A337+1</f>
        <v>29</v>
      </c>
      <c r="B349" s="36" t="s">
        <v>89</v>
      </c>
      <c r="C349" s="39"/>
      <c r="D349" s="36" t="s">
        <v>10</v>
      </c>
      <c r="E349" s="87" t="str">
        <f>IF(C349="","",VLOOKUP(C349,利用者情報入力!A:D,4,FALSE))</f>
        <v/>
      </c>
      <c r="F349" s="88"/>
      <c r="G349" s="23"/>
      <c r="H349" s="23"/>
      <c r="I349" s="23"/>
    </row>
    <row r="350" spans="1:10" ht="12" customHeight="1" thickBot="1">
      <c r="A350" s="86"/>
      <c r="B350" s="36" t="s">
        <v>90</v>
      </c>
      <c r="C350" s="38" t="str">
        <f>IF(C349="","",VLOOKUP(C349,利用者情報入力!A:D,2,FALSE))</f>
        <v/>
      </c>
      <c r="D350" s="36" t="s">
        <v>9</v>
      </c>
      <c r="E350" s="89" t="str">
        <f>IF(C349="","",IF(VLOOKUP(C349,利用者情報入力!A:D,3,FALSE)="","",VLOOKUP(C349,利用者情報入力!A:D,3,FALSE)))</f>
        <v/>
      </c>
      <c r="F350" s="90"/>
      <c r="G350" s="91"/>
      <c r="H350" s="37"/>
      <c r="I350" s="22"/>
      <c r="J350" s="55" t="s">
        <v>86</v>
      </c>
    </row>
    <row r="351" spans="1:10" ht="12" customHeight="1">
      <c r="A351" s="29" t="s">
        <v>14</v>
      </c>
      <c r="B351" s="14" t="s">
        <v>3</v>
      </c>
      <c r="C351" s="29" t="s">
        <v>11</v>
      </c>
      <c r="D351" s="14"/>
      <c r="E351" s="29" t="s">
        <v>12</v>
      </c>
      <c r="F351" s="29" t="s">
        <v>2</v>
      </c>
      <c r="G351" s="29" t="s">
        <v>13</v>
      </c>
      <c r="H351" s="14" t="s">
        <v>15</v>
      </c>
      <c r="I351" s="15"/>
      <c r="J351" s="81">
        <f>SUM(G352:G359)</f>
        <v>0</v>
      </c>
    </row>
    <row r="352" spans="1:10" ht="12" customHeight="1">
      <c r="A352" s="31" t="s">
        <v>91</v>
      </c>
      <c r="B352" s="32"/>
      <c r="C352" s="67" t="str">
        <f>IF(B352=0,"",VLOOKUP(B352,サービスコード!A:C,2,FALSE))</f>
        <v/>
      </c>
      <c r="D352" s="68"/>
      <c r="E352" s="16" t="str">
        <f>IF(B352=0,"",VLOOKUP(B352,サービスコード!A:C,3,FALSE))</f>
        <v/>
      </c>
      <c r="F352" s="32"/>
      <c r="G352" s="17" t="str">
        <f t="shared" ref="G352:G359" si="28">IF(B352=0,"",(E352*F352))</f>
        <v/>
      </c>
      <c r="H352" s="18"/>
      <c r="I352" s="15"/>
      <c r="J352" s="82"/>
    </row>
    <row r="353" spans="1:10" ht="12" customHeight="1">
      <c r="A353" s="31" t="s">
        <v>92</v>
      </c>
      <c r="B353" s="33"/>
      <c r="C353" s="67" t="str">
        <f>IF(B353=0,"",VLOOKUP(B353,サービスコード!A:C,2,FALSE))</f>
        <v/>
      </c>
      <c r="D353" s="68"/>
      <c r="E353" s="16" t="str">
        <f>IF(B353=0,"",VLOOKUP(B353,サービスコード!A:C,3,FALSE))</f>
        <v/>
      </c>
      <c r="F353" s="33"/>
      <c r="G353" s="17" t="str">
        <f t="shared" si="28"/>
        <v/>
      </c>
      <c r="H353" s="19"/>
      <c r="I353" s="15"/>
      <c r="J353" s="83" t="s">
        <v>87</v>
      </c>
    </row>
    <row r="354" spans="1:10" ht="12" customHeight="1">
      <c r="A354" s="31" t="s">
        <v>93</v>
      </c>
      <c r="B354" s="33"/>
      <c r="C354" s="67" t="str">
        <f>IF(B354=0,"",VLOOKUP(B354,サービスコード!A:C,2,FALSE))</f>
        <v/>
      </c>
      <c r="D354" s="68"/>
      <c r="E354" s="16" t="str">
        <f>IF(B354=0,"",VLOOKUP(B354,サービスコード!A:C,3,FALSE))</f>
        <v/>
      </c>
      <c r="F354" s="33"/>
      <c r="G354" s="17" t="str">
        <f t="shared" si="28"/>
        <v/>
      </c>
      <c r="H354" s="19"/>
      <c r="I354" s="15"/>
      <c r="J354" s="84"/>
    </row>
    <row r="355" spans="1:10" ht="12" customHeight="1">
      <c r="A355" s="31" t="s">
        <v>94</v>
      </c>
      <c r="B355" s="33"/>
      <c r="C355" s="67" t="str">
        <f>IF(B355=0,"",VLOOKUP(B355,サービスコード!A:C,2,FALSE))</f>
        <v/>
      </c>
      <c r="D355" s="68"/>
      <c r="E355" s="16" t="str">
        <f>IF(B355=0,"",VLOOKUP(B355,サービスコード!A:C,3,FALSE))</f>
        <v/>
      </c>
      <c r="F355" s="33"/>
      <c r="G355" s="17" t="str">
        <f t="shared" si="28"/>
        <v/>
      </c>
      <c r="H355" s="19"/>
      <c r="I355" s="15"/>
      <c r="J355" s="81" t="str">
        <f>IF(E349="","0 ",J351*E349)</f>
        <v xml:space="preserve">0 </v>
      </c>
    </row>
    <row r="356" spans="1:10" ht="12" customHeight="1">
      <c r="A356" s="31" t="s">
        <v>95</v>
      </c>
      <c r="B356" s="33"/>
      <c r="C356" s="67" t="str">
        <f>IF(B356=0,"",VLOOKUP(B356,サービスコード!A:C,2,FALSE))</f>
        <v/>
      </c>
      <c r="D356" s="68"/>
      <c r="E356" s="16" t="str">
        <f>IF(B356=0,"",VLOOKUP(B356,サービスコード!A:C,3,FALSE))</f>
        <v/>
      </c>
      <c r="F356" s="33"/>
      <c r="G356" s="17" t="str">
        <f t="shared" si="28"/>
        <v/>
      </c>
      <c r="H356" s="19"/>
      <c r="I356" s="15"/>
      <c r="J356" s="82"/>
    </row>
    <row r="357" spans="1:10" ht="12" customHeight="1" thickBot="1">
      <c r="A357" s="31" t="s">
        <v>96</v>
      </c>
      <c r="B357" s="33"/>
      <c r="C357" s="67" t="str">
        <f>IF(B357=0,"",VLOOKUP(B357,サービスコード!A:C,2,FALSE))</f>
        <v/>
      </c>
      <c r="D357" s="68"/>
      <c r="E357" s="16" t="str">
        <f>IF(B357=0,"",VLOOKUP(B357,サービスコード!A:C,3,FALSE))</f>
        <v/>
      </c>
      <c r="F357" s="33"/>
      <c r="G357" s="17" t="str">
        <f t="shared" si="28"/>
        <v/>
      </c>
      <c r="H357" s="19"/>
      <c r="I357" s="15"/>
      <c r="J357" s="56" t="s">
        <v>4</v>
      </c>
    </row>
    <row r="358" spans="1:10" ht="12" customHeight="1">
      <c r="A358" s="31" t="s">
        <v>97</v>
      </c>
      <c r="B358" s="33"/>
      <c r="C358" s="67" t="str">
        <f>IF(B358=0,"",VLOOKUP(B358,サービスコード!A:C,2,FALSE))</f>
        <v/>
      </c>
      <c r="D358" s="68"/>
      <c r="E358" s="16" t="str">
        <f>IF(B358=0,"",VLOOKUP(B358,サービスコード!A:C,3,FALSE))</f>
        <v/>
      </c>
      <c r="F358" s="33"/>
      <c r="G358" s="17" t="str">
        <f t="shared" si="28"/>
        <v/>
      </c>
      <c r="H358" s="19"/>
      <c r="I358" s="15"/>
      <c r="J358" s="69">
        <f>J351-J355</f>
        <v>0</v>
      </c>
    </row>
    <row r="359" spans="1:10" ht="12" customHeight="1" thickBot="1">
      <c r="A359" s="31" t="s">
        <v>98</v>
      </c>
      <c r="B359" s="34"/>
      <c r="C359" s="67" t="str">
        <f>IF(B359=0,"",VLOOKUP(B359,サービスコード!A:C,2,FALSE))</f>
        <v/>
      </c>
      <c r="D359" s="68"/>
      <c r="E359" s="16" t="str">
        <f>IF(B359=0,"",VLOOKUP(B359,サービスコード!A:C,3,FALSE))</f>
        <v/>
      </c>
      <c r="F359" s="34"/>
      <c r="G359" s="17" t="str">
        <f t="shared" si="28"/>
        <v/>
      </c>
      <c r="H359" s="20"/>
      <c r="I359" s="15"/>
      <c r="J359" s="70"/>
    </row>
    <row r="360" spans="1:10" ht="12" customHeight="1" thickBot="1">
      <c r="A360" s="21"/>
      <c r="B360" s="21"/>
      <c r="C360" s="21"/>
      <c r="D360" s="21"/>
      <c r="E360" s="21"/>
      <c r="F360" s="21"/>
      <c r="G360" s="21"/>
      <c r="H360" s="21"/>
    </row>
    <row r="361" spans="1:10" ht="12" customHeight="1" thickBot="1">
      <c r="A361" s="85">
        <f>A349+1</f>
        <v>30</v>
      </c>
      <c r="B361" s="36" t="s">
        <v>89</v>
      </c>
      <c r="C361" s="39"/>
      <c r="D361" s="36" t="s">
        <v>10</v>
      </c>
      <c r="E361" s="87" t="str">
        <f>IF(C361="","",VLOOKUP(C361,利用者情報入力!A:D,4,FALSE))</f>
        <v/>
      </c>
      <c r="F361" s="88"/>
      <c r="G361" s="23"/>
      <c r="H361" s="23"/>
      <c r="I361" s="23"/>
    </row>
    <row r="362" spans="1:10" ht="12" customHeight="1" thickBot="1">
      <c r="A362" s="86"/>
      <c r="B362" s="36" t="s">
        <v>90</v>
      </c>
      <c r="C362" s="38" t="str">
        <f>IF(C361="","",VLOOKUP(C361,利用者情報入力!A:D,2,FALSE))</f>
        <v/>
      </c>
      <c r="D362" s="36" t="s">
        <v>9</v>
      </c>
      <c r="E362" s="89" t="str">
        <f>IF(C361="","",IF(VLOOKUP(C361,利用者情報入力!A:D,3,FALSE)="","",VLOOKUP(C361,利用者情報入力!A:D,3,FALSE)))</f>
        <v/>
      </c>
      <c r="F362" s="90"/>
      <c r="G362" s="91"/>
      <c r="H362" s="37"/>
      <c r="I362" s="22"/>
      <c r="J362" s="55" t="s">
        <v>86</v>
      </c>
    </row>
    <row r="363" spans="1:10" ht="12" customHeight="1">
      <c r="A363" s="29" t="s">
        <v>14</v>
      </c>
      <c r="B363" s="14" t="s">
        <v>3</v>
      </c>
      <c r="C363" s="29" t="s">
        <v>11</v>
      </c>
      <c r="D363" s="14"/>
      <c r="E363" s="29" t="s">
        <v>12</v>
      </c>
      <c r="F363" s="29" t="s">
        <v>2</v>
      </c>
      <c r="G363" s="29" t="s">
        <v>13</v>
      </c>
      <c r="H363" s="14" t="s">
        <v>15</v>
      </c>
      <c r="I363" s="15"/>
      <c r="J363" s="81">
        <f>SUM(G364:G371)</f>
        <v>0</v>
      </c>
    </row>
    <row r="364" spans="1:10" ht="12" customHeight="1">
      <c r="A364" s="31" t="s">
        <v>91</v>
      </c>
      <c r="B364" s="32"/>
      <c r="C364" s="67" t="str">
        <f>IF(B364=0,"",VLOOKUP(B364,サービスコード!A:C,2,FALSE))</f>
        <v/>
      </c>
      <c r="D364" s="68"/>
      <c r="E364" s="16" t="str">
        <f>IF(B364=0,"",VLOOKUP(B364,サービスコード!A:C,3,FALSE))</f>
        <v/>
      </c>
      <c r="F364" s="32"/>
      <c r="G364" s="17" t="str">
        <f t="shared" ref="G364:G371" si="29">IF(B364=0,"",(E364*F364))</f>
        <v/>
      </c>
      <c r="H364" s="18"/>
      <c r="I364" s="15"/>
      <c r="J364" s="82"/>
    </row>
    <row r="365" spans="1:10" ht="12" customHeight="1">
      <c r="A365" s="31" t="s">
        <v>92</v>
      </c>
      <c r="B365" s="33"/>
      <c r="C365" s="67" t="str">
        <f>IF(B365=0,"",VLOOKUP(B365,サービスコード!A:C,2,FALSE))</f>
        <v/>
      </c>
      <c r="D365" s="68"/>
      <c r="E365" s="16" t="str">
        <f>IF(B365=0,"",VLOOKUP(B365,サービスコード!A:C,3,FALSE))</f>
        <v/>
      </c>
      <c r="F365" s="33"/>
      <c r="G365" s="17" t="str">
        <f t="shared" si="29"/>
        <v/>
      </c>
      <c r="H365" s="19"/>
      <c r="I365" s="15"/>
      <c r="J365" s="83" t="s">
        <v>87</v>
      </c>
    </row>
    <row r="366" spans="1:10" ht="12" customHeight="1">
      <c r="A366" s="31" t="s">
        <v>93</v>
      </c>
      <c r="B366" s="33"/>
      <c r="C366" s="67" t="str">
        <f>IF(B366=0,"",VLOOKUP(B366,サービスコード!A:C,2,FALSE))</f>
        <v/>
      </c>
      <c r="D366" s="68"/>
      <c r="E366" s="16" t="str">
        <f>IF(B366=0,"",VLOOKUP(B366,サービスコード!A:C,3,FALSE))</f>
        <v/>
      </c>
      <c r="F366" s="33"/>
      <c r="G366" s="17" t="str">
        <f t="shared" si="29"/>
        <v/>
      </c>
      <c r="H366" s="19"/>
      <c r="I366" s="15"/>
      <c r="J366" s="84"/>
    </row>
    <row r="367" spans="1:10" ht="12" customHeight="1">
      <c r="A367" s="31" t="s">
        <v>94</v>
      </c>
      <c r="B367" s="33"/>
      <c r="C367" s="67" t="str">
        <f>IF(B367=0,"",VLOOKUP(B367,サービスコード!A:C,2,FALSE))</f>
        <v/>
      </c>
      <c r="D367" s="68"/>
      <c r="E367" s="16" t="str">
        <f>IF(B367=0,"",VLOOKUP(B367,サービスコード!A:C,3,FALSE))</f>
        <v/>
      </c>
      <c r="F367" s="33"/>
      <c r="G367" s="17" t="str">
        <f t="shared" si="29"/>
        <v/>
      </c>
      <c r="H367" s="19"/>
      <c r="I367" s="15"/>
      <c r="J367" s="81" t="str">
        <f>IF(E361="","0 ",J363*E361)</f>
        <v xml:space="preserve">0 </v>
      </c>
    </row>
    <row r="368" spans="1:10" ht="12" customHeight="1">
      <c r="A368" s="31" t="s">
        <v>95</v>
      </c>
      <c r="B368" s="33"/>
      <c r="C368" s="67" t="str">
        <f>IF(B368=0,"",VLOOKUP(B368,サービスコード!A:C,2,FALSE))</f>
        <v/>
      </c>
      <c r="D368" s="68"/>
      <c r="E368" s="16" t="str">
        <f>IF(B368=0,"",VLOOKUP(B368,サービスコード!A:C,3,FALSE))</f>
        <v/>
      </c>
      <c r="F368" s="33"/>
      <c r="G368" s="17" t="str">
        <f t="shared" si="29"/>
        <v/>
      </c>
      <c r="H368" s="19"/>
      <c r="I368" s="15"/>
      <c r="J368" s="82"/>
    </row>
    <row r="369" spans="1:10" ht="12" customHeight="1" thickBot="1">
      <c r="A369" s="31" t="s">
        <v>96</v>
      </c>
      <c r="B369" s="33"/>
      <c r="C369" s="67" t="str">
        <f>IF(B369=0,"",VLOOKUP(B369,サービスコード!A:C,2,FALSE))</f>
        <v/>
      </c>
      <c r="D369" s="68"/>
      <c r="E369" s="16" t="str">
        <f>IF(B369=0,"",VLOOKUP(B369,サービスコード!A:C,3,FALSE))</f>
        <v/>
      </c>
      <c r="F369" s="33"/>
      <c r="G369" s="17" t="str">
        <f t="shared" si="29"/>
        <v/>
      </c>
      <c r="H369" s="19"/>
      <c r="I369" s="15"/>
      <c r="J369" s="56" t="s">
        <v>4</v>
      </c>
    </row>
    <row r="370" spans="1:10" ht="12" customHeight="1">
      <c r="A370" s="31" t="s">
        <v>97</v>
      </c>
      <c r="B370" s="33"/>
      <c r="C370" s="67" t="str">
        <f>IF(B370=0,"",VLOOKUP(B370,サービスコード!A:C,2,FALSE))</f>
        <v/>
      </c>
      <c r="D370" s="68"/>
      <c r="E370" s="16" t="str">
        <f>IF(B370=0,"",VLOOKUP(B370,サービスコード!A:C,3,FALSE))</f>
        <v/>
      </c>
      <c r="F370" s="33"/>
      <c r="G370" s="17" t="str">
        <f t="shared" si="29"/>
        <v/>
      </c>
      <c r="H370" s="19"/>
      <c r="I370" s="15"/>
      <c r="J370" s="69">
        <f>J363-J367</f>
        <v>0</v>
      </c>
    </row>
    <row r="371" spans="1:10" ht="12" customHeight="1" thickBot="1">
      <c r="A371" s="31" t="s">
        <v>98</v>
      </c>
      <c r="B371" s="34"/>
      <c r="C371" s="67" t="str">
        <f>IF(B371=0,"",VLOOKUP(B371,サービスコード!A:C,2,FALSE))</f>
        <v/>
      </c>
      <c r="D371" s="68"/>
      <c r="E371" s="16" t="str">
        <f>IF(B371=0,"",VLOOKUP(B371,サービスコード!A:C,3,FALSE))</f>
        <v/>
      </c>
      <c r="F371" s="34"/>
      <c r="G371" s="17" t="str">
        <f t="shared" si="29"/>
        <v/>
      </c>
      <c r="H371" s="20"/>
      <c r="I371" s="15"/>
      <c r="J371" s="70"/>
    </row>
    <row r="372" spans="1:10" ht="12" customHeight="1" thickBot="1">
      <c r="A372" s="21"/>
      <c r="B372" s="21"/>
      <c r="C372" s="21"/>
      <c r="D372" s="21"/>
      <c r="E372" s="21"/>
      <c r="F372" s="21"/>
      <c r="G372" s="21"/>
      <c r="H372" s="21"/>
    </row>
    <row r="373" spans="1:10" ht="12" customHeight="1" thickBot="1">
      <c r="A373" s="85">
        <f>A361+1</f>
        <v>31</v>
      </c>
      <c r="B373" s="36" t="s">
        <v>89</v>
      </c>
      <c r="C373" s="39"/>
      <c r="D373" s="36" t="s">
        <v>10</v>
      </c>
      <c r="E373" s="87" t="str">
        <f>IF(C373="","",VLOOKUP(C373,利用者情報入力!A:D,4,FALSE))</f>
        <v/>
      </c>
      <c r="F373" s="88"/>
      <c r="G373" s="23"/>
      <c r="H373" s="23"/>
      <c r="I373" s="23"/>
    </row>
    <row r="374" spans="1:10" ht="12" customHeight="1" thickBot="1">
      <c r="A374" s="86"/>
      <c r="B374" s="36" t="s">
        <v>90</v>
      </c>
      <c r="C374" s="38" t="str">
        <f>IF(C373="","",VLOOKUP(C373,利用者情報入力!A:D,2,FALSE))</f>
        <v/>
      </c>
      <c r="D374" s="36" t="s">
        <v>9</v>
      </c>
      <c r="E374" s="89" t="str">
        <f>IF(C373="","",IF(VLOOKUP(C373,利用者情報入力!A:D,3,FALSE)="","",VLOOKUP(C373,利用者情報入力!A:D,3,FALSE)))</f>
        <v/>
      </c>
      <c r="F374" s="90"/>
      <c r="G374" s="91"/>
      <c r="H374" s="37"/>
      <c r="I374" s="22"/>
      <c r="J374" s="55" t="s">
        <v>86</v>
      </c>
    </row>
    <row r="375" spans="1:10" ht="12" customHeight="1">
      <c r="A375" s="29" t="s">
        <v>14</v>
      </c>
      <c r="B375" s="14" t="s">
        <v>3</v>
      </c>
      <c r="C375" s="29" t="s">
        <v>11</v>
      </c>
      <c r="D375" s="14"/>
      <c r="E375" s="29" t="s">
        <v>12</v>
      </c>
      <c r="F375" s="29" t="s">
        <v>2</v>
      </c>
      <c r="G375" s="29" t="s">
        <v>13</v>
      </c>
      <c r="H375" s="14" t="s">
        <v>15</v>
      </c>
      <c r="I375" s="15"/>
      <c r="J375" s="81">
        <f>SUM(G376:G383)</f>
        <v>0</v>
      </c>
    </row>
    <row r="376" spans="1:10" ht="12" customHeight="1">
      <c r="A376" s="31" t="s">
        <v>91</v>
      </c>
      <c r="B376" s="32"/>
      <c r="C376" s="67" t="str">
        <f>IF(B376=0,"",VLOOKUP(B376,サービスコード!A:C,2,FALSE))</f>
        <v/>
      </c>
      <c r="D376" s="68"/>
      <c r="E376" s="16" t="str">
        <f>IF(B376=0,"",VLOOKUP(B376,サービスコード!A:C,3,FALSE))</f>
        <v/>
      </c>
      <c r="F376" s="32"/>
      <c r="G376" s="17" t="str">
        <f t="shared" ref="G376:G383" si="30">IF(B376=0,"",(E376*F376))</f>
        <v/>
      </c>
      <c r="H376" s="18"/>
      <c r="I376" s="15"/>
      <c r="J376" s="82"/>
    </row>
    <row r="377" spans="1:10" ht="12" customHeight="1">
      <c r="A377" s="31" t="s">
        <v>92</v>
      </c>
      <c r="B377" s="33"/>
      <c r="C377" s="67" t="str">
        <f>IF(B377=0,"",VLOOKUP(B377,サービスコード!A:C,2,FALSE))</f>
        <v/>
      </c>
      <c r="D377" s="68"/>
      <c r="E377" s="16" t="str">
        <f>IF(B377=0,"",VLOOKUP(B377,サービスコード!A:C,3,FALSE))</f>
        <v/>
      </c>
      <c r="F377" s="33"/>
      <c r="G377" s="17" t="str">
        <f t="shared" si="30"/>
        <v/>
      </c>
      <c r="H377" s="19"/>
      <c r="I377" s="15"/>
      <c r="J377" s="83" t="s">
        <v>87</v>
      </c>
    </row>
    <row r="378" spans="1:10" ht="12" customHeight="1">
      <c r="A378" s="31" t="s">
        <v>93</v>
      </c>
      <c r="B378" s="33"/>
      <c r="C378" s="67" t="str">
        <f>IF(B378=0,"",VLOOKUP(B378,サービスコード!A:C,2,FALSE))</f>
        <v/>
      </c>
      <c r="D378" s="68"/>
      <c r="E378" s="16" t="str">
        <f>IF(B378=0,"",VLOOKUP(B378,サービスコード!A:C,3,FALSE))</f>
        <v/>
      </c>
      <c r="F378" s="33"/>
      <c r="G378" s="17" t="str">
        <f t="shared" si="30"/>
        <v/>
      </c>
      <c r="H378" s="19"/>
      <c r="I378" s="15"/>
      <c r="J378" s="84"/>
    </row>
    <row r="379" spans="1:10" ht="12" customHeight="1">
      <c r="A379" s="31" t="s">
        <v>94</v>
      </c>
      <c r="B379" s="33"/>
      <c r="C379" s="67" t="str">
        <f>IF(B379=0,"",VLOOKUP(B379,サービスコード!A:C,2,FALSE))</f>
        <v/>
      </c>
      <c r="D379" s="68"/>
      <c r="E379" s="16" t="str">
        <f>IF(B379=0,"",VLOOKUP(B379,サービスコード!A:C,3,FALSE))</f>
        <v/>
      </c>
      <c r="F379" s="33"/>
      <c r="G379" s="17" t="str">
        <f t="shared" si="30"/>
        <v/>
      </c>
      <c r="H379" s="19"/>
      <c r="I379" s="15"/>
      <c r="J379" s="81" t="str">
        <f>IF(E373="","0 ",J375*E373)</f>
        <v xml:space="preserve">0 </v>
      </c>
    </row>
    <row r="380" spans="1:10" ht="12" customHeight="1">
      <c r="A380" s="31" t="s">
        <v>95</v>
      </c>
      <c r="B380" s="33"/>
      <c r="C380" s="67" t="str">
        <f>IF(B380=0,"",VLOOKUP(B380,サービスコード!A:C,2,FALSE))</f>
        <v/>
      </c>
      <c r="D380" s="68"/>
      <c r="E380" s="16" t="str">
        <f>IF(B380=0,"",VLOOKUP(B380,サービスコード!A:C,3,FALSE))</f>
        <v/>
      </c>
      <c r="F380" s="33"/>
      <c r="G380" s="17" t="str">
        <f t="shared" si="30"/>
        <v/>
      </c>
      <c r="H380" s="19"/>
      <c r="I380" s="15"/>
      <c r="J380" s="82"/>
    </row>
    <row r="381" spans="1:10" ht="12" customHeight="1" thickBot="1">
      <c r="A381" s="31" t="s">
        <v>96</v>
      </c>
      <c r="B381" s="33"/>
      <c r="C381" s="67" t="str">
        <f>IF(B381=0,"",VLOOKUP(B381,サービスコード!A:C,2,FALSE))</f>
        <v/>
      </c>
      <c r="D381" s="68"/>
      <c r="E381" s="16" t="str">
        <f>IF(B381=0,"",VLOOKUP(B381,サービスコード!A:C,3,FALSE))</f>
        <v/>
      </c>
      <c r="F381" s="33"/>
      <c r="G381" s="17" t="str">
        <f t="shared" si="30"/>
        <v/>
      </c>
      <c r="H381" s="19"/>
      <c r="I381" s="15"/>
      <c r="J381" s="56" t="s">
        <v>4</v>
      </c>
    </row>
    <row r="382" spans="1:10" ht="12" customHeight="1">
      <c r="A382" s="31" t="s">
        <v>97</v>
      </c>
      <c r="B382" s="33"/>
      <c r="C382" s="67" t="str">
        <f>IF(B382=0,"",VLOOKUP(B382,サービスコード!A:C,2,FALSE))</f>
        <v/>
      </c>
      <c r="D382" s="68"/>
      <c r="E382" s="16" t="str">
        <f>IF(B382=0,"",VLOOKUP(B382,サービスコード!A:C,3,FALSE))</f>
        <v/>
      </c>
      <c r="F382" s="33"/>
      <c r="G382" s="17" t="str">
        <f t="shared" si="30"/>
        <v/>
      </c>
      <c r="H382" s="19"/>
      <c r="I382" s="15"/>
      <c r="J382" s="69">
        <f>J375-J379</f>
        <v>0</v>
      </c>
    </row>
    <row r="383" spans="1:10" ht="12" customHeight="1" thickBot="1">
      <c r="A383" s="31" t="s">
        <v>98</v>
      </c>
      <c r="B383" s="34"/>
      <c r="C383" s="67" t="str">
        <f>IF(B383=0,"",VLOOKUP(B383,サービスコード!A:C,2,FALSE))</f>
        <v/>
      </c>
      <c r="D383" s="68"/>
      <c r="E383" s="16" t="str">
        <f>IF(B383=0,"",VLOOKUP(B383,サービスコード!A:C,3,FALSE))</f>
        <v/>
      </c>
      <c r="F383" s="34"/>
      <c r="G383" s="17" t="str">
        <f t="shared" si="30"/>
        <v/>
      </c>
      <c r="H383" s="20"/>
      <c r="I383" s="15"/>
      <c r="J383" s="70"/>
    </row>
    <row r="384" spans="1:10" ht="12" customHeight="1" thickBot="1">
      <c r="A384" s="21"/>
      <c r="B384" s="21"/>
      <c r="C384" s="21"/>
      <c r="D384" s="21"/>
      <c r="E384" s="21"/>
      <c r="F384" s="21"/>
      <c r="G384" s="21"/>
      <c r="H384" s="21"/>
    </row>
    <row r="385" spans="1:10" ht="12" customHeight="1" thickBot="1">
      <c r="A385" s="85">
        <f>A373+1</f>
        <v>32</v>
      </c>
      <c r="B385" s="36" t="s">
        <v>89</v>
      </c>
      <c r="C385" s="39"/>
      <c r="D385" s="36" t="s">
        <v>10</v>
      </c>
      <c r="E385" s="87" t="str">
        <f>IF(C385="","",VLOOKUP(C385,利用者情報入力!A:D,4,FALSE))</f>
        <v/>
      </c>
      <c r="F385" s="88"/>
      <c r="G385" s="23"/>
      <c r="H385" s="23"/>
      <c r="I385" s="23"/>
    </row>
    <row r="386" spans="1:10" ht="12" customHeight="1" thickBot="1">
      <c r="A386" s="86"/>
      <c r="B386" s="36" t="s">
        <v>90</v>
      </c>
      <c r="C386" s="38" t="str">
        <f>IF(C385="","",VLOOKUP(C385,利用者情報入力!A:D,2,FALSE))</f>
        <v/>
      </c>
      <c r="D386" s="36" t="s">
        <v>9</v>
      </c>
      <c r="E386" s="89" t="str">
        <f>IF(C385="","",IF(VLOOKUP(C385,利用者情報入力!A:D,3,FALSE)="","",VLOOKUP(C385,利用者情報入力!A:D,3,FALSE)))</f>
        <v/>
      </c>
      <c r="F386" s="90"/>
      <c r="G386" s="91"/>
      <c r="H386" s="37"/>
      <c r="I386" s="22"/>
      <c r="J386" s="55" t="s">
        <v>86</v>
      </c>
    </row>
    <row r="387" spans="1:10" ht="12" customHeight="1">
      <c r="A387" s="29" t="s">
        <v>14</v>
      </c>
      <c r="B387" s="14" t="s">
        <v>3</v>
      </c>
      <c r="C387" s="29" t="s">
        <v>11</v>
      </c>
      <c r="D387" s="14"/>
      <c r="E387" s="29" t="s">
        <v>12</v>
      </c>
      <c r="F387" s="29" t="s">
        <v>2</v>
      </c>
      <c r="G387" s="29" t="s">
        <v>13</v>
      </c>
      <c r="H387" s="14" t="s">
        <v>15</v>
      </c>
      <c r="I387" s="15"/>
      <c r="J387" s="81">
        <f>SUM(G388:G395)</f>
        <v>0</v>
      </c>
    </row>
    <row r="388" spans="1:10" ht="12" customHeight="1">
      <c r="A388" s="31" t="s">
        <v>91</v>
      </c>
      <c r="B388" s="32"/>
      <c r="C388" s="67" t="str">
        <f>IF(B388=0,"",VLOOKUP(B388,サービスコード!A:C,2,FALSE))</f>
        <v/>
      </c>
      <c r="D388" s="68"/>
      <c r="E388" s="16" t="str">
        <f>IF(B388=0,"",VLOOKUP(B388,サービスコード!A:C,3,FALSE))</f>
        <v/>
      </c>
      <c r="F388" s="32"/>
      <c r="G388" s="17" t="str">
        <f t="shared" ref="G388:G395" si="31">IF(B388=0,"",(E388*F388))</f>
        <v/>
      </c>
      <c r="H388" s="18"/>
      <c r="I388" s="15"/>
      <c r="J388" s="82"/>
    </row>
    <row r="389" spans="1:10" ht="12" customHeight="1">
      <c r="A389" s="31" t="s">
        <v>92</v>
      </c>
      <c r="B389" s="33"/>
      <c r="C389" s="67" t="str">
        <f>IF(B389=0,"",VLOOKUP(B389,サービスコード!A:C,2,FALSE))</f>
        <v/>
      </c>
      <c r="D389" s="68"/>
      <c r="E389" s="16" t="str">
        <f>IF(B389=0,"",VLOOKUP(B389,サービスコード!A:C,3,FALSE))</f>
        <v/>
      </c>
      <c r="F389" s="33"/>
      <c r="G389" s="17" t="str">
        <f t="shared" si="31"/>
        <v/>
      </c>
      <c r="H389" s="19"/>
      <c r="I389" s="15"/>
      <c r="J389" s="83" t="s">
        <v>87</v>
      </c>
    </row>
    <row r="390" spans="1:10" ht="12" customHeight="1">
      <c r="A390" s="31" t="s">
        <v>93</v>
      </c>
      <c r="B390" s="33"/>
      <c r="C390" s="67" t="str">
        <f>IF(B390=0,"",VLOOKUP(B390,サービスコード!A:C,2,FALSE))</f>
        <v/>
      </c>
      <c r="D390" s="68"/>
      <c r="E390" s="16" t="str">
        <f>IF(B390=0,"",VLOOKUP(B390,サービスコード!A:C,3,FALSE))</f>
        <v/>
      </c>
      <c r="F390" s="33"/>
      <c r="G390" s="17" t="str">
        <f t="shared" si="31"/>
        <v/>
      </c>
      <c r="H390" s="19"/>
      <c r="I390" s="15"/>
      <c r="J390" s="84"/>
    </row>
    <row r="391" spans="1:10" ht="12" customHeight="1">
      <c r="A391" s="31" t="s">
        <v>94</v>
      </c>
      <c r="B391" s="33"/>
      <c r="C391" s="67" t="str">
        <f>IF(B391=0,"",VLOOKUP(B391,サービスコード!A:C,2,FALSE))</f>
        <v/>
      </c>
      <c r="D391" s="68"/>
      <c r="E391" s="16" t="str">
        <f>IF(B391=0,"",VLOOKUP(B391,サービスコード!A:C,3,FALSE))</f>
        <v/>
      </c>
      <c r="F391" s="33"/>
      <c r="G391" s="17" t="str">
        <f t="shared" si="31"/>
        <v/>
      </c>
      <c r="H391" s="19"/>
      <c r="I391" s="15"/>
      <c r="J391" s="81" t="str">
        <f>IF(E385="","0 ",J387*E385)</f>
        <v xml:space="preserve">0 </v>
      </c>
    </row>
    <row r="392" spans="1:10" ht="12" customHeight="1">
      <c r="A392" s="31" t="s">
        <v>95</v>
      </c>
      <c r="B392" s="33"/>
      <c r="C392" s="67" t="str">
        <f>IF(B392=0,"",VLOOKUP(B392,サービスコード!A:C,2,FALSE))</f>
        <v/>
      </c>
      <c r="D392" s="68"/>
      <c r="E392" s="16" t="str">
        <f>IF(B392=0,"",VLOOKUP(B392,サービスコード!A:C,3,FALSE))</f>
        <v/>
      </c>
      <c r="F392" s="33"/>
      <c r="G392" s="17" t="str">
        <f t="shared" si="31"/>
        <v/>
      </c>
      <c r="H392" s="19"/>
      <c r="I392" s="15"/>
      <c r="J392" s="82"/>
    </row>
    <row r="393" spans="1:10" ht="12" customHeight="1" thickBot="1">
      <c r="A393" s="31" t="s">
        <v>96</v>
      </c>
      <c r="B393" s="33"/>
      <c r="C393" s="67" t="str">
        <f>IF(B393=0,"",VLOOKUP(B393,サービスコード!A:C,2,FALSE))</f>
        <v/>
      </c>
      <c r="D393" s="68"/>
      <c r="E393" s="16" t="str">
        <f>IF(B393=0,"",VLOOKUP(B393,サービスコード!A:C,3,FALSE))</f>
        <v/>
      </c>
      <c r="F393" s="33"/>
      <c r="G393" s="17" t="str">
        <f t="shared" si="31"/>
        <v/>
      </c>
      <c r="H393" s="19"/>
      <c r="I393" s="15"/>
      <c r="J393" s="56" t="s">
        <v>4</v>
      </c>
    </row>
    <row r="394" spans="1:10" ht="12" customHeight="1">
      <c r="A394" s="31" t="s">
        <v>97</v>
      </c>
      <c r="B394" s="33"/>
      <c r="C394" s="67" t="str">
        <f>IF(B394=0,"",VLOOKUP(B394,サービスコード!A:C,2,FALSE))</f>
        <v/>
      </c>
      <c r="D394" s="68"/>
      <c r="E394" s="16" t="str">
        <f>IF(B394=0,"",VLOOKUP(B394,サービスコード!A:C,3,FALSE))</f>
        <v/>
      </c>
      <c r="F394" s="33"/>
      <c r="G394" s="17" t="str">
        <f t="shared" si="31"/>
        <v/>
      </c>
      <c r="H394" s="19"/>
      <c r="I394" s="15"/>
      <c r="J394" s="69">
        <f>J387-J391</f>
        <v>0</v>
      </c>
    </row>
    <row r="395" spans="1:10" ht="12" customHeight="1" thickBot="1">
      <c r="A395" s="31" t="s">
        <v>98</v>
      </c>
      <c r="B395" s="34"/>
      <c r="C395" s="67" t="str">
        <f>IF(B395=0,"",VLOOKUP(B395,サービスコード!A:C,2,FALSE))</f>
        <v/>
      </c>
      <c r="D395" s="68"/>
      <c r="E395" s="16" t="str">
        <f>IF(B395=0,"",VLOOKUP(B395,サービスコード!A:C,3,FALSE))</f>
        <v/>
      </c>
      <c r="F395" s="34"/>
      <c r="G395" s="17" t="str">
        <f t="shared" si="31"/>
        <v/>
      </c>
      <c r="H395" s="20"/>
      <c r="I395" s="15"/>
      <c r="J395" s="70"/>
    </row>
    <row r="396" spans="1:10" ht="12" customHeight="1" thickBot="1">
      <c r="A396" s="21"/>
      <c r="B396" s="21"/>
      <c r="C396" s="21"/>
      <c r="D396" s="21"/>
      <c r="E396" s="21"/>
      <c r="F396" s="21"/>
      <c r="G396" s="21"/>
      <c r="H396" s="21"/>
    </row>
    <row r="397" spans="1:10" ht="12" customHeight="1" thickBot="1">
      <c r="A397" s="85">
        <f>A385+1</f>
        <v>33</v>
      </c>
      <c r="B397" s="36" t="s">
        <v>89</v>
      </c>
      <c r="C397" s="39"/>
      <c r="D397" s="36" t="s">
        <v>10</v>
      </c>
      <c r="E397" s="87" t="str">
        <f>IF(C397="","",VLOOKUP(C397,利用者情報入力!A:D,4,FALSE))</f>
        <v/>
      </c>
      <c r="F397" s="88"/>
      <c r="G397" s="23"/>
      <c r="H397" s="23"/>
      <c r="I397" s="23"/>
    </row>
    <row r="398" spans="1:10" ht="12" customHeight="1" thickBot="1">
      <c r="A398" s="86"/>
      <c r="B398" s="36" t="s">
        <v>90</v>
      </c>
      <c r="C398" s="38" t="str">
        <f>IF(C397="","",VLOOKUP(C397,利用者情報入力!A:D,2,FALSE))</f>
        <v/>
      </c>
      <c r="D398" s="36" t="s">
        <v>9</v>
      </c>
      <c r="E398" s="89" t="str">
        <f>IF(C397="","",IF(VLOOKUP(C397,利用者情報入力!A:D,3,FALSE)="","",VLOOKUP(C397,利用者情報入力!A:D,3,FALSE)))</f>
        <v/>
      </c>
      <c r="F398" s="90"/>
      <c r="G398" s="91"/>
      <c r="H398" s="37"/>
      <c r="I398" s="22"/>
      <c r="J398" s="55" t="s">
        <v>86</v>
      </c>
    </row>
    <row r="399" spans="1:10" ht="12" customHeight="1">
      <c r="A399" s="29" t="s">
        <v>14</v>
      </c>
      <c r="B399" s="14" t="s">
        <v>3</v>
      </c>
      <c r="C399" s="29" t="s">
        <v>11</v>
      </c>
      <c r="D399" s="14"/>
      <c r="E399" s="29" t="s">
        <v>12</v>
      </c>
      <c r="F399" s="29" t="s">
        <v>2</v>
      </c>
      <c r="G399" s="29" t="s">
        <v>13</v>
      </c>
      <c r="H399" s="14" t="s">
        <v>15</v>
      </c>
      <c r="I399" s="15"/>
      <c r="J399" s="81">
        <f>SUM(G400:G407)</f>
        <v>0</v>
      </c>
    </row>
    <row r="400" spans="1:10" ht="12" customHeight="1">
      <c r="A400" s="31" t="s">
        <v>91</v>
      </c>
      <c r="B400" s="32"/>
      <c r="C400" s="67" t="str">
        <f>IF(B400=0,"",VLOOKUP(B400,サービスコード!A:C,2,FALSE))</f>
        <v/>
      </c>
      <c r="D400" s="68"/>
      <c r="E400" s="16" t="str">
        <f>IF(B400=0,"",VLOOKUP(B400,サービスコード!A:C,3,FALSE))</f>
        <v/>
      </c>
      <c r="F400" s="32"/>
      <c r="G400" s="17" t="str">
        <f t="shared" ref="G400:G407" si="32">IF(B400=0,"",(E400*F400))</f>
        <v/>
      </c>
      <c r="H400" s="18"/>
      <c r="I400" s="15"/>
      <c r="J400" s="82"/>
    </row>
    <row r="401" spans="1:10" ht="12" customHeight="1">
      <c r="A401" s="31" t="s">
        <v>92</v>
      </c>
      <c r="B401" s="33"/>
      <c r="C401" s="67" t="str">
        <f>IF(B401=0,"",VLOOKUP(B401,サービスコード!A:C,2,FALSE))</f>
        <v/>
      </c>
      <c r="D401" s="68"/>
      <c r="E401" s="16" t="str">
        <f>IF(B401=0,"",VLOOKUP(B401,サービスコード!A:C,3,FALSE))</f>
        <v/>
      </c>
      <c r="F401" s="33"/>
      <c r="G401" s="17" t="str">
        <f t="shared" si="32"/>
        <v/>
      </c>
      <c r="H401" s="19"/>
      <c r="I401" s="15"/>
      <c r="J401" s="83" t="s">
        <v>87</v>
      </c>
    </row>
    <row r="402" spans="1:10" ht="12" customHeight="1">
      <c r="A402" s="31" t="s">
        <v>93</v>
      </c>
      <c r="B402" s="33"/>
      <c r="C402" s="67" t="str">
        <f>IF(B402=0,"",VLOOKUP(B402,サービスコード!A:C,2,FALSE))</f>
        <v/>
      </c>
      <c r="D402" s="68"/>
      <c r="E402" s="16" t="str">
        <f>IF(B402=0,"",VLOOKUP(B402,サービスコード!A:C,3,FALSE))</f>
        <v/>
      </c>
      <c r="F402" s="33"/>
      <c r="G402" s="17" t="str">
        <f t="shared" si="32"/>
        <v/>
      </c>
      <c r="H402" s="19"/>
      <c r="I402" s="15"/>
      <c r="J402" s="84"/>
    </row>
    <row r="403" spans="1:10" ht="12" customHeight="1">
      <c r="A403" s="31" t="s">
        <v>94</v>
      </c>
      <c r="B403" s="33"/>
      <c r="C403" s="67" t="str">
        <f>IF(B403=0,"",VLOOKUP(B403,サービスコード!A:C,2,FALSE))</f>
        <v/>
      </c>
      <c r="D403" s="68"/>
      <c r="E403" s="16" t="str">
        <f>IF(B403=0,"",VLOOKUP(B403,サービスコード!A:C,3,FALSE))</f>
        <v/>
      </c>
      <c r="F403" s="33"/>
      <c r="G403" s="17" t="str">
        <f t="shared" si="32"/>
        <v/>
      </c>
      <c r="H403" s="19"/>
      <c r="I403" s="15"/>
      <c r="J403" s="81" t="str">
        <f>IF(E397="","0 ",J399*E397)</f>
        <v xml:space="preserve">0 </v>
      </c>
    </row>
    <row r="404" spans="1:10" ht="12" customHeight="1">
      <c r="A404" s="31" t="s">
        <v>95</v>
      </c>
      <c r="B404" s="33"/>
      <c r="C404" s="67" t="str">
        <f>IF(B404=0,"",VLOOKUP(B404,サービスコード!A:C,2,FALSE))</f>
        <v/>
      </c>
      <c r="D404" s="68"/>
      <c r="E404" s="16" t="str">
        <f>IF(B404=0,"",VLOOKUP(B404,サービスコード!A:C,3,FALSE))</f>
        <v/>
      </c>
      <c r="F404" s="33"/>
      <c r="G404" s="17" t="str">
        <f t="shared" si="32"/>
        <v/>
      </c>
      <c r="H404" s="19"/>
      <c r="I404" s="15"/>
      <c r="J404" s="82"/>
    </row>
    <row r="405" spans="1:10" ht="12" customHeight="1" thickBot="1">
      <c r="A405" s="31" t="s">
        <v>96</v>
      </c>
      <c r="B405" s="33"/>
      <c r="C405" s="67" t="str">
        <f>IF(B405=0,"",VLOOKUP(B405,サービスコード!A:C,2,FALSE))</f>
        <v/>
      </c>
      <c r="D405" s="68"/>
      <c r="E405" s="16" t="str">
        <f>IF(B405=0,"",VLOOKUP(B405,サービスコード!A:C,3,FALSE))</f>
        <v/>
      </c>
      <c r="F405" s="33"/>
      <c r="G405" s="17" t="str">
        <f t="shared" si="32"/>
        <v/>
      </c>
      <c r="H405" s="19"/>
      <c r="I405" s="15"/>
      <c r="J405" s="56" t="s">
        <v>4</v>
      </c>
    </row>
    <row r="406" spans="1:10" ht="12" customHeight="1">
      <c r="A406" s="31" t="s">
        <v>97</v>
      </c>
      <c r="B406" s="33"/>
      <c r="C406" s="67" t="str">
        <f>IF(B406=0,"",VLOOKUP(B406,サービスコード!A:C,2,FALSE))</f>
        <v/>
      </c>
      <c r="D406" s="68"/>
      <c r="E406" s="16" t="str">
        <f>IF(B406=0,"",VLOOKUP(B406,サービスコード!A:C,3,FALSE))</f>
        <v/>
      </c>
      <c r="F406" s="33"/>
      <c r="G406" s="17" t="str">
        <f t="shared" si="32"/>
        <v/>
      </c>
      <c r="H406" s="19"/>
      <c r="I406" s="15"/>
      <c r="J406" s="69">
        <f>J399-J403</f>
        <v>0</v>
      </c>
    </row>
    <row r="407" spans="1:10" ht="12" customHeight="1" thickBot="1">
      <c r="A407" s="31" t="s">
        <v>98</v>
      </c>
      <c r="B407" s="34"/>
      <c r="C407" s="67" t="str">
        <f>IF(B407=0,"",VLOOKUP(B407,サービスコード!A:C,2,FALSE))</f>
        <v/>
      </c>
      <c r="D407" s="68"/>
      <c r="E407" s="16" t="str">
        <f>IF(B407=0,"",VLOOKUP(B407,サービスコード!A:C,3,FALSE))</f>
        <v/>
      </c>
      <c r="F407" s="34"/>
      <c r="G407" s="17" t="str">
        <f t="shared" si="32"/>
        <v/>
      </c>
      <c r="H407" s="20"/>
      <c r="I407" s="15"/>
      <c r="J407" s="70"/>
    </row>
    <row r="408" spans="1:10" ht="12" customHeight="1" thickBot="1">
      <c r="A408" s="21"/>
      <c r="B408" s="21"/>
      <c r="C408" s="21"/>
      <c r="D408" s="21"/>
      <c r="E408" s="21"/>
      <c r="F408" s="21"/>
      <c r="G408" s="21"/>
      <c r="H408" s="21"/>
    </row>
    <row r="409" spans="1:10" ht="12" customHeight="1" thickBot="1">
      <c r="A409" s="85">
        <f>A397+1</f>
        <v>34</v>
      </c>
      <c r="B409" s="36" t="s">
        <v>89</v>
      </c>
      <c r="C409" s="39"/>
      <c r="D409" s="36" t="s">
        <v>10</v>
      </c>
      <c r="E409" s="87" t="str">
        <f>IF(C409="","",VLOOKUP(C409,利用者情報入力!A:D,4,FALSE))</f>
        <v/>
      </c>
      <c r="F409" s="88"/>
      <c r="G409" s="23"/>
      <c r="H409" s="23"/>
      <c r="I409" s="23"/>
    </row>
    <row r="410" spans="1:10" ht="12" customHeight="1" thickBot="1">
      <c r="A410" s="86"/>
      <c r="B410" s="36" t="s">
        <v>90</v>
      </c>
      <c r="C410" s="38" t="str">
        <f>IF(C409="","",VLOOKUP(C409,利用者情報入力!A:D,2,FALSE))</f>
        <v/>
      </c>
      <c r="D410" s="36" t="s">
        <v>9</v>
      </c>
      <c r="E410" s="89" t="str">
        <f>IF(C409="","",IF(VLOOKUP(C409,利用者情報入力!A:D,3,FALSE)="","",VLOOKUP(C409,利用者情報入力!A:D,3,FALSE)))</f>
        <v/>
      </c>
      <c r="F410" s="90"/>
      <c r="G410" s="91"/>
      <c r="H410" s="37"/>
      <c r="I410" s="22"/>
      <c r="J410" s="55" t="s">
        <v>86</v>
      </c>
    </row>
    <row r="411" spans="1:10" ht="12" customHeight="1">
      <c r="A411" s="29" t="s">
        <v>14</v>
      </c>
      <c r="B411" s="14" t="s">
        <v>3</v>
      </c>
      <c r="C411" s="29" t="s">
        <v>11</v>
      </c>
      <c r="D411" s="14"/>
      <c r="E411" s="29" t="s">
        <v>12</v>
      </c>
      <c r="F411" s="29" t="s">
        <v>2</v>
      </c>
      <c r="G411" s="29" t="s">
        <v>13</v>
      </c>
      <c r="H411" s="14" t="s">
        <v>15</v>
      </c>
      <c r="I411" s="15"/>
      <c r="J411" s="81">
        <f>SUM(G412:G419)</f>
        <v>0</v>
      </c>
    </row>
    <row r="412" spans="1:10" ht="12" customHeight="1">
      <c r="A412" s="31" t="s">
        <v>91</v>
      </c>
      <c r="B412" s="32"/>
      <c r="C412" s="67" t="str">
        <f>IF(B412=0,"",VLOOKUP(B412,サービスコード!A:C,2,FALSE))</f>
        <v/>
      </c>
      <c r="D412" s="68"/>
      <c r="E412" s="16" t="str">
        <f>IF(B412=0,"",VLOOKUP(B412,サービスコード!A:C,3,FALSE))</f>
        <v/>
      </c>
      <c r="F412" s="32"/>
      <c r="G412" s="17" t="str">
        <f t="shared" ref="G412:G419" si="33">IF(B412=0,"",(E412*F412))</f>
        <v/>
      </c>
      <c r="H412" s="18"/>
      <c r="I412" s="15"/>
      <c r="J412" s="82"/>
    </row>
    <row r="413" spans="1:10" ht="12" customHeight="1">
      <c r="A413" s="31" t="s">
        <v>92</v>
      </c>
      <c r="B413" s="33"/>
      <c r="C413" s="67" t="str">
        <f>IF(B413=0,"",VLOOKUP(B413,サービスコード!A:C,2,FALSE))</f>
        <v/>
      </c>
      <c r="D413" s="68"/>
      <c r="E413" s="16" t="str">
        <f>IF(B413=0,"",VLOOKUP(B413,サービスコード!A:C,3,FALSE))</f>
        <v/>
      </c>
      <c r="F413" s="33"/>
      <c r="G413" s="17" t="str">
        <f t="shared" si="33"/>
        <v/>
      </c>
      <c r="H413" s="19"/>
      <c r="I413" s="15"/>
      <c r="J413" s="83" t="s">
        <v>87</v>
      </c>
    </row>
    <row r="414" spans="1:10" ht="12" customHeight="1">
      <c r="A414" s="31" t="s">
        <v>93</v>
      </c>
      <c r="B414" s="33"/>
      <c r="C414" s="67" t="str">
        <f>IF(B414=0,"",VLOOKUP(B414,サービスコード!A:C,2,FALSE))</f>
        <v/>
      </c>
      <c r="D414" s="68"/>
      <c r="E414" s="16" t="str">
        <f>IF(B414=0,"",VLOOKUP(B414,サービスコード!A:C,3,FALSE))</f>
        <v/>
      </c>
      <c r="F414" s="33"/>
      <c r="G414" s="17" t="str">
        <f t="shared" si="33"/>
        <v/>
      </c>
      <c r="H414" s="19"/>
      <c r="I414" s="15"/>
      <c r="J414" s="84"/>
    </row>
    <row r="415" spans="1:10" ht="12" customHeight="1">
      <c r="A415" s="31" t="s">
        <v>94</v>
      </c>
      <c r="B415" s="33"/>
      <c r="C415" s="67" t="str">
        <f>IF(B415=0,"",VLOOKUP(B415,サービスコード!A:C,2,FALSE))</f>
        <v/>
      </c>
      <c r="D415" s="68"/>
      <c r="E415" s="16" t="str">
        <f>IF(B415=0,"",VLOOKUP(B415,サービスコード!A:C,3,FALSE))</f>
        <v/>
      </c>
      <c r="F415" s="33"/>
      <c r="G415" s="17" t="str">
        <f t="shared" si="33"/>
        <v/>
      </c>
      <c r="H415" s="19"/>
      <c r="I415" s="15"/>
      <c r="J415" s="81" t="str">
        <f>IF(E409="","0 ",J411*E409)</f>
        <v xml:space="preserve">0 </v>
      </c>
    </row>
    <row r="416" spans="1:10" ht="12" customHeight="1">
      <c r="A416" s="31" t="s">
        <v>95</v>
      </c>
      <c r="B416" s="33"/>
      <c r="C416" s="67" t="str">
        <f>IF(B416=0,"",VLOOKUP(B416,サービスコード!A:C,2,FALSE))</f>
        <v/>
      </c>
      <c r="D416" s="68"/>
      <c r="E416" s="16" t="str">
        <f>IF(B416=0,"",VLOOKUP(B416,サービスコード!A:C,3,FALSE))</f>
        <v/>
      </c>
      <c r="F416" s="33"/>
      <c r="G416" s="17" t="str">
        <f t="shared" si="33"/>
        <v/>
      </c>
      <c r="H416" s="19"/>
      <c r="I416" s="15"/>
      <c r="J416" s="82"/>
    </row>
    <row r="417" spans="1:10" ht="12" customHeight="1" thickBot="1">
      <c r="A417" s="31" t="s">
        <v>96</v>
      </c>
      <c r="B417" s="33"/>
      <c r="C417" s="67" t="str">
        <f>IF(B417=0,"",VLOOKUP(B417,サービスコード!A:C,2,FALSE))</f>
        <v/>
      </c>
      <c r="D417" s="68"/>
      <c r="E417" s="16" t="str">
        <f>IF(B417=0,"",VLOOKUP(B417,サービスコード!A:C,3,FALSE))</f>
        <v/>
      </c>
      <c r="F417" s="33"/>
      <c r="G417" s="17" t="str">
        <f t="shared" si="33"/>
        <v/>
      </c>
      <c r="H417" s="19"/>
      <c r="I417" s="15"/>
      <c r="J417" s="56" t="s">
        <v>4</v>
      </c>
    </row>
    <row r="418" spans="1:10" ht="12" customHeight="1">
      <c r="A418" s="31" t="s">
        <v>97</v>
      </c>
      <c r="B418" s="33"/>
      <c r="C418" s="67" t="str">
        <f>IF(B418=0,"",VLOOKUP(B418,サービスコード!A:C,2,FALSE))</f>
        <v/>
      </c>
      <c r="D418" s="68"/>
      <c r="E418" s="16" t="str">
        <f>IF(B418=0,"",VLOOKUP(B418,サービスコード!A:C,3,FALSE))</f>
        <v/>
      </c>
      <c r="F418" s="33"/>
      <c r="G418" s="17" t="str">
        <f t="shared" si="33"/>
        <v/>
      </c>
      <c r="H418" s="19"/>
      <c r="I418" s="15"/>
      <c r="J418" s="69">
        <f>J411-J415</f>
        <v>0</v>
      </c>
    </row>
    <row r="419" spans="1:10" ht="12" customHeight="1" thickBot="1">
      <c r="A419" s="31" t="s">
        <v>98</v>
      </c>
      <c r="B419" s="34"/>
      <c r="C419" s="67" t="str">
        <f>IF(B419=0,"",VLOOKUP(B419,サービスコード!A:C,2,FALSE))</f>
        <v/>
      </c>
      <c r="D419" s="68"/>
      <c r="E419" s="16" t="str">
        <f>IF(B419=0,"",VLOOKUP(B419,サービスコード!A:C,3,FALSE))</f>
        <v/>
      </c>
      <c r="F419" s="34"/>
      <c r="G419" s="17" t="str">
        <f t="shared" si="33"/>
        <v/>
      </c>
      <c r="H419" s="20"/>
      <c r="I419" s="15"/>
      <c r="J419" s="70"/>
    </row>
    <row r="420" spans="1:10" ht="12" customHeight="1" thickBot="1">
      <c r="A420" s="21"/>
      <c r="B420" s="21"/>
      <c r="C420" s="21"/>
      <c r="D420" s="21"/>
      <c r="E420" s="21"/>
      <c r="F420" s="21"/>
      <c r="G420" s="21"/>
      <c r="H420" s="21"/>
    </row>
    <row r="421" spans="1:10" ht="12" customHeight="1" thickBot="1">
      <c r="A421" s="85">
        <f>A409+1</f>
        <v>35</v>
      </c>
      <c r="B421" s="36" t="s">
        <v>89</v>
      </c>
      <c r="C421" s="39"/>
      <c r="D421" s="36" t="s">
        <v>10</v>
      </c>
      <c r="E421" s="87" t="str">
        <f>IF(C421="","",VLOOKUP(C421,利用者情報入力!A:D,4,FALSE))</f>
        <v/>
      </c>
      <c r="F421" s="88"/>
      <c r="G421" s="23"/>
      <c r="H421" s="23"/>
      <c r="I421" s="23"/>
    </row>
    <row r="422" spans="1:10" ht="12" customHeight="1" thickBot="1">
      <c r="A422" s="86"/>
      <c r="B422" s="36" t="s">
        <v>90</v>
      </c>
      <c r="C422" s="38" t="str">
        <f>IF(C421="","",VLOOKUP(C421,利用者情報入力!A:D,2,FALSE))</f>
        <v/>
      </c>
      <c r="D422" s="36" t="s">
        <v>9</v>
      </c>
      <c r="E422" s="89" t="str">
        <f>IF(C421="","",IF(VLOOKUP(C421,利用者情報入力!A:D,3,FALSE)="","",VLOOKUP(C421,利用者情報入力!A:D,3,FALSE)))</f>
        <v/>
      </c>
      <c r="F422" s="90"/>
      <c r="G422" s="91"/>
      <c r="H422" s="37"/>
      <c r="I422" s="22"/>
      <c r="J422" s="55" t="s">
        <v>86</v>
      </c>
    </row>
    <row r="423" spans="1:10" ht="12" customHeight="1">
      <c r="A423" s="29" t="s">
        <v>14</v>
      </c>
      <c r="B423" s="14" t="s">
        <v>3</v>
      </c>
      <c r="C423" s="29" t="s">
        <v>11</v>
      </c>
      <c r="D423" s="14"/>
      <c r="E423" s="29" t="s">
        <v>12</v>
      </c>
      <c r="F423" s="29" t="s">
        <v>2</v>
      </c>
      <c r="G423" s="29" t="s">
        <v>13</v>
      </c>
      <c r="H423" s="14" t="s">
        <v>15</v>
      </c>
      <c r="I423" s="15"/>
      <c r="J423" s="81">
        <f>SUM(G424:G431)</f>
        <v>0</v>
      </c>
    </row>
    <row r="424" spans="1:10" ht="12" customHeight="1">
      <c r="A424" s="31" t="s">
        <v>91</v>
      </c>
      <c r="B424" s="32"/>
      <c r="C424" s="67" t="str">
        <f>IF(B424=0,"",VLOOKUP(B424,サービスコード!A:C,2,FALSE))</f>
        <v/>
      </c>
      <c r="D424" s="68"/>
      <c r="E424" s="16" t="str">
        <f>IF(B424=0,"",VLOOKUP(B424,サービスコード!A:C,3,FALSE))</f>
        <v/>
      </c>
      <c r="F424" s="32"/>
      <c r="G424" s="17" t="str">
        <f t="shared" ref="G424:G431" si="34">IF(B424=0,"",(E424*F424))</f>
        <v/>
      </c>
      <c r="H424" s="18"/>
      <c r="I424" s="15"/>
      <c r="J424" s="82"/>
    </row>
    <row r="425" spans="1:10" ht="12" customHeight="1">
      <c r="A425" s="31" t="s">
        <v>92</v>
      </c>
      <c r="B425" s="33"/>
      <c r="C425" s="67" t="str">
        <f>IF(B425=0,"",VLOOKUP(B425,サービスコード!A:C,2,FALSE))</f>
        <v/>
      </c>
      <c r="D425" s="68"/>
      <c r="E425" s="16" t="str">
        <f>IF(B425=0,"",VLOOKUP(B425,サービスコード!A:C,3,FALSE))</f>
        <v/>
      </c>
      <c r="F425" s="33"/>
      <c r="G425" s="17" t="str">
        <f t="shared" si="34"/>
        <v/>
      </c>
      <c r="H425" s="19"/>
      <c r="I425" s="15"/>
      <c r="J425" s="83" t="s">
        <v>87</v>
      </c>
    </row>
    <row r="426" spans="1:10" ht="12" customHeight="1">
      <c r="A426" s="31" t="s">
        <v>93</v>
      </c>
      <c r="B426" s="33"/>
      <c r="C426" s="67" t="str">
        <f>IF(B426=0,"",VLOOKUP(B426,サービスコード!A:C,2,FALSE))</f>
        <v/>
      </c>
      <c r="D426" s="68"/>
      <c r="E426" s="16" t="str">
        <f>IF(B426=0,"",VLOOKUP(B426,サービスコード!A:C,3,FALSE))</f>
        <v/>
      </c>
      <c r="F426" s="33"/>
      <c r="G426" s="17" t="str">
        <f t="shared" si="34"/>
        <v/>
      </c>
      <c r="H426" s="19"/>
      <c r="I426" s="15"/>
      <c r="J426" s="84"/>
    </row>
    <row r="427" spans="1:10" ht="12" customHeight="1">
      <c r="A427" s="31" t="s">
        <v>94</v>
      </c>
      <c r="B427" s="33"/>
      <c r="C427" s="67" t="str">
        <f>IF(B427=0,"",VLOOKUP(B427,サービスコード!A:C,2,FALSE))</f>
        <v/>
      </c>
      <c r="D427" s="68"/>
      <c r="E427" s="16" t="str">
        <f>IF(B427=0,"",VLOOKUP(B427,サービスコード!A:C,3,FALSE))</f>
        <v/>
      </c>
      <c r="F427" s="33"/>
      <c r="G427" s="17" t="str">
        <f t="shared" si="34"/>
        <v/>
      </c>
      <c r="H427" s="19"/>
      <c r="I427" s="15"/>
      <c r="J427" s="81" t="str">
        <f>IF(E421="","0 ",J423*E421)</f>
        <v xml:space="preserve">0 </v>
      </c>
    </row>
    <row r="428" spans="1:10" ht="12" customHeight="1">
      <c r="A428" s="31" t="s">
        <v>95</v>
      </c>
      <c r="B428" s="33"/>
      <c r="C428" s="67" t="str">
        <f>IF(B428=0,"",VLOOKUP(B428,サービスコード!A:C,2,FALSE))</f>
        <v/>
      </c>
      <c r="D428" s="68"/>
      <c r="E428" s="16" t="str">
        <f>IF(B428=0,"",VLOOKUP(B428,サービスコード!A:C,3,FALSE))</f>
        <v/>
      </c>
      <c r="F428" s="33"/>
      <c r="G428" s="17" t="str">
        <f t="shared" si="34"/>
        <v/>
      </c>
      <c r="H428" s="19"/>
      <c r="I428" s="15"/>
      <c r="J428" s="82"/>
    </row>
    <row r="429" spans="1:10" ht="12" customHeight="1" thickBot="1">
      <c r="A429" s="31" t="s">
        <v>96</v>
      </c>
      <c r="B429" s="33"/>
      <c r="C429" s="67" t="str">
        <f>IF(B429=0,"",VLOOKUP(B429,サービスコード!A:C,2,FALSE))</f>
        <v/>
      </c>
      <c r="D429" s="68"/>
      <c r="E429" s="16" t="str">
        <f>IF(B429=0,"",VLOOKUP(B429,サービスコード!A:C,3,FALSE))</f>
        <v/>
      </c>
      <c r="F429" s="33"/>
      <c r="G429" s="17" t="str">
        <f t="shared" si="34"/>
        <v/>
      </c>
      <c r="H429" s="19"/>
      <c r="I429" s="15"/>
      <c r="J429" s="56" t="s">
        <v>4</v>
      </c>
    </row>
    <row r="430" spans="1:10" ht="12" customHeight="1">
      <c r="A430" s="31" t="s">
        <v>97</v>
      </c>
      <c r="B430" s="33"/>
      <c r="C430" s="67" t="str">
        <f>IF(B430=0,"",VLOOKUP(B430,サービスコード!A:C,2,FALSE))</f>
        <v/>
      </c>
      <c r="D430" s="68"/>
      <c r="E430" s="16" t="str">
        <f>IF(B430=0,"",VLOOKUP(B430,サービスコード!A:C,3,FALSE))</f>
        <v/>
      </c>
      <c r="F430" s="33"/>
      <c r="G430" s="17" t="str">
        <f t="shared" si="34"/>
        <v/>
      </c>
      <c r="H430" s="19"/>
      <c r="I430" s="15"/>
      <c r="J430" s="69">
        <f>J423-J427</f>
        <v>0</v>
      </c>
    </row>
    <row r="431" spans="1:10" ht="12" customHeight="1" thickBot="1">
      <c r="A431" s="31" t="s">
        <v>98</v>
      </c>
      <c r="B431" s="34"/>
      <c r="C431" s="67" t="str">
        <f>IF(B431=0,"",VLOOKUP(B431,サービスコード!A:C,2,FALSE))</f>
        <v/>
      </c>
      <c r="D431" s="68"/>
      <c r="E431" s="16" t="str">
        <f>IF(B431=0,"",VLOOKUP(B431,サービスコード!A:C,3,FALSE))</f>
        <v/>
      </c>
      <c r="F431" s="34"/>
      <c r="G431" s="17" t="str">
        <f t="shared" si="34"/>
        <v/>
      </c>
      <c r="H431" s="20"/>
      <c r="I431" s="15"/>
      <c r="J431" s="70"/>
    </row>
    <row r="432" spans="1:10" ht="12" customHeight="1" thickBot="1">
      <c r="A432" s="21"/>
      <c r="B432" s="21"/>
      <c r="C432" s="21"/>
      <c r="D432" s="21"/>
      <c r="E432" s="21"/>
      <c r="F432" s="21"/>
      <c r="G432" s="21"/>
      <c r="H432" s="21"/>
    </row>
    <row r="433" spans="1:10" ht="12" customHeight="1" thickBot="1">
      <c r="A433" s="85">
        <f>A421+1</f>
        <v>36</v>
      </c>
      <c r="B433" s="36" t="s">
        <v>89</v>
      </c>
      <c r="C433" s="39"/>
      <c r="D433" s="36" t="s">
        <v>10</v>
      </c>
      <c r="E433" s="87" t="str">
        <f>IF(C433="","",VLOOKUP(C433,利用者情報入力!A:D,4,FALSE))</f>
        <v/>
      </c>
      <c r="F433" s="88"/>
      <c r="G433" s="23"/>
      <c r="H433" s="23"/>
      <c r="I433" s="23"/>
    </row>
    <row r="434" spans="1:10" ht="12" customHeight="1" thickBot="1">
      <c r="A434" s="86"/>
      <c r="B434" s="36" t="s">
        <v>90</v>
      </c>
      <c r="C434" s="38" t="str">
        <f>IF(C433="","",VLOOKUP(C433,利用者情報入力!A:D,2,FALSE))</f>
        <v/>
      </c>
      <c r="D434" s="36" t="s">
        <v>9</v>
      </c>
      <c r="E434" s="89" t="str">
        <f>IF(C433="","",IF(VLOOKUP(C433,利用者情報入力!A:D,3,FALSE)="","",VLOOKUP(C433,利用者情報入力!A:D,3,FALSE)))</f>
        <v/>
      </c>
      <c r="F434" s="90"/>
      <c r="G434" s="91"/>
      <c r="H434" s="37"/>
      <c r="I434" s="22"/>
      <c r="J434" s="55" t="s">
        <v>86</v>
      </c>
    </row>
    <row r="435" spans="1:10" ht="12" customHeight="1">
      <c r="A435" s="29" t="s">
        <v>14</v>
      </c>
      <c r="B435" s="14" t="s">
        <v>3</v>
      </c>
      <c r="C435" s="29" t="s">
        <v>11</v>
      </c>
      <c r="D435" s="14"/>
      <c r="E435" s="29" t="s">
        <v>12</v>
      </c>
      <c r="F435" s="29" t="s">
        <v>2</v>
      </c>
      <c r="G435" s="29" t="s">
        <v>13</v>
      </c>
      <c r="H435" s="14" t="s">
        <v>15</v>
      </c>
      <c r="I435" s="15"/>
      <c r="J435" s="81">
        <f>SUM(G436:G443)</f>
        <v>0</v>
      </c>
    </row>
    <row r="436" spans="1:10" ht="12" customHeight="1">
      <c r="A436" s="31" t="s">
        <v>91</v>
      </c>
      <c r="B436" s="32"/>
      <c r="C436" s="67" t="str">
        <f>IF(B436=0,"",VLOOKUP(B436,サービスコード!A:C,2,FALSE))</f>
        <v/>
      </c>
      <c r="D436" s="68"/>
      <c r="E436" s="16" t="str">
        <f>IF(B436=0,"",VLOOKUP(B436,サービスコード!A:C,3,FALSE))</f>
        <v/>
      </c>
      <c r="F436" s="32"/>
      <c r="G436" s="17" t="str">
        <f t="shared" ref="G436:G443" si="35">IF(B436=0,"",(E436*F436))</f>
        <v/>
      </c>
      <c r="H436" s="18"/>
      <c r="I436" s="15"/>
      <c r="J436" s="82"/>
    </row>
    <row r="437" spans="1:10" ht="12" customHeight="1">
      <c r="A437" s="31" t="s">
        <v>92</v>
      </c>
      <c r="B437" s="33"/>
      <c r="C437" s="67" t="str">
        <f>IF(B437=0,"",VLOOKUP(B437,サービスコード!A:C,2,FALSE))</f>
        <v/>
      </c>
      <c r="D437" s="68"/>
      <c r="E437" s="16" t="str">
        <f>IF(B437=0,"",VLOOKUP(B437,サービスコード!A:C,3,FALSE))</f>
        <v/>
      </c>
      <c r="F437" s="33"/>
      <c r="G437" s="17" t="str">
        <f t="shared" si="35"/>
        <v/>
      </c>
      <c r="H437" s="19"/>
      <c r="I437" s="15"/>
      <c r="J437" s="83" t="s">
        <v>87</v>
      </c>
    </row>
    <row r="438" spans="1:10" ht="12" customHeight="1">
      <c r="A438" s="31" t="s">
        <v>93</v>
      </c>
      <c r="B438" s="33"/>
      <c r="C438" s="67" t="str">
        <f>IF(B438=0,"",VLOOKUP(B438,サービスコード!A:C,2,FALSE))</f>
        <v/>
      </c>
      <c r="D438" s="68"/>
      <c r="E438" s="16" t="str">
        <f>IF(B438=0,"",VLOOKUP(B438,サービスコード!A:C,3,FALSE))</f>
        <v/>
      </c>
      <c r="F438" s="33"/>
      <c r="G438" s="17" t="str">
        <f t="shared" si="35"/>
        <v/>
      </c>
      <c r="H438" s="19"/>
      <c r="I438" s="15"/>
      <c r="J438" s="84"/>
    </row>
    <row r="439" spans="1:10" ht="12" customHeight="1">
      <c r="A439" s="31" t="s">
        <v>94</v>
      </c>
      <c r="B439" s="33"/>
      <c r="C439" s="67" t="str">
        <f>IF(B439=0,"",VLOOKUP(B439,サービスコード!A:C,2,FALSE))</f>
        <v/>
      </c>
      <c r="D439" s="68"/>
      <c r="E439" s="16" t="str">
        <f>IF(B439=0,"",VLOOKUP(B439,サービスコード!A:C,3,FALSE))</f>
        <v/>
      </c>
      <c r="F439" s="33"/>
      <c r="G439" s="17" t="str">
        <f t="shared" si="35"/>
        <v/>
      </c>
      <c r="H439" s="19"/>
      <c r="I439" s="15"/>
      <c r="J439" s="81" t="str">
        <f>IF(E433="","0 ",J435*E433)</f>
        <v xml:space="preserve">0 </v>
      </c>
    </row>
    <row r="440" spans="1:10" ht="12" customHeight="1">
      <c r="A440" s="31" t="s">
        <v>95</v>
      </c>
      <c r="B440" s="33"/>
      <c r="C440" s="67" t="str">
        <f>IF(B440=0,"",VLOOKUP(B440,サービスコード!A:C,2,FALSE))</f>
        <v/>
      </c>
      <c r="D440" s="68"/>
      <c r="E440" s="16" t="str">
        <f>IF(B440=0,"",VLOOKUP(B440,サービスコード!A:C,3,FALSE))</f>
        <v/>
      </c>
      <c r="F440" s="33"/>
      <c r="G440" s="17" t="str">
        <f t="shared" si="35"/>
        <v/>
      </c>
      <c r="H440" s="19"/>
      <c r="I440" s="15"/>
      <c r="J440" s="82"/>
    </row>
    <row r="441" spans="1:10" ht="12" customHeight="1" thickBot="1">
      <c r="A441" s="31" t="s">
        <v>96</v>
      </c>
      <c r="B441" s="33"/>
      <c r="C441" s="67" t="str">
        <f>IF(B441=0,"",VLOOKUP(B441,サービスコード!A:C,2,FALSE))</f>
        <v/>
      </c>
      <c r="D441" s="68"/>
      <c r="E441" s="16" t="str">
        <f>IF(B441=0,"",VLOOKUP(B441,サービスコード!A:C,3,FALSE))</f>
        <v/>
      </c>
      <c r="F441" s="33"/>
      <c r="G441" s="17" t="str">
        <f t="shared" si="35"/>
        <v/>
      </c>
      <c r="H441" s="19"/>
      <c r="I441" s="15"/>
      <c r="J441" s="56" t="s">
        <v>4</v>
      </c>
    </row>
    <row r="442" spans="1:10" ht="12" customHeight="1">
      <c r="A442" s="31" t="s">
        <v>97</v>
      </c>
      <c r="B442" s="33"/>
      <c r="C442" s="67" t="str">
        <f>IF(B442=0,"",VLOOKUP(B442,サービスコード!A:C,2,FALSE))</f>
        <v/>
      </c>
      <c r="D442" s="68"/>
      <c r="E442" s="16" t="str">
        <f>IF(B442=0,"",VLOOKUP(B442,サービスコード!A:C,3,FALSE))</f>
        <v/>
      </c>
      <c r="F442" s="33"/>
      <c r="G442" s="17" t="str">
        <f t="shared" si="35"/>
        <v/>
      </c>
      <c r="H442" s="19"/>
      <c r="I442" s="15"/>
      <c r="J442" s="69">
        <f>J435-J439</f>
        <v>0</v>
      </c>
    </row>
    <row r="443" spans="1:10" ht="12" customHeight="1" thickBot="1">
      <c r="A443" s="31" t="s">
        <v>98</v>
      </c>
      <c r="B443" s="34"/>
      <c r="C443" s="67" t="str">
        <f>IF(B443=0,"",VLOOKUP(B443,サービスコード!A:C,2,FALSE))</f>
        <v/>
      </c>
      <c r="D443" s="68"/>
      <c r="E443" s="16" t="str">
        <f>IF(B443=0,"",VLOOKUP(B443,サービスコード!A:C,3,FALSE))</f>
        <v/>
      </c>
      <c r="F443" s="34"/>
      <c r="G443" s="17" t="str">
        <f t="shared" si="35"/>
        <v/>
      </c>
      <c r="H443" s="20"/>
      <c r="I443" s="15"/>
      <c r="J443" s="70"/>
    </row>
    <row r="444" spans="1:10" ht="12" customHeight="1" thickBot="1">
      <c r="A444" s="21"/>
      <c r="B444" s="21"/>
      <c r="C444" s="21"/>
      <c r="D444" s="21"/>
      <c r="E444" s="21"/>
      <c r="F444" s="21"/>
      <c r="G444" s="21"/>
      <c r="H444" s="21"/>
    </row>
    <row r="445" spans="1:10" ht="12" customHeight="1" thickBot="1">
      <c r="A445" s="85">
        <f>A433+1</f>
        <v>37</v>
      </c>
      <c r="B445" s="36" t="s">
        <v>89</v>
      </c>
      <c r="C445" s="39"/>
      <c r="D445" s="36" t="s">
        <v>10</v>
      </c>
      <c r="E445" s="87" t="str">
        <f>IF(C445="","",VLOOKUP(C445,利用者情報入力!A:D,4,FALSE))</f>
        <v/>
      </c>
      <c r="F445" s="88"/>
      <c r="G445" s="23"/>
      <c r="H445" s="23"/>
      <c r="I445" s="23"/>
    </row>
    <row r="446" spans="1:10" ht="12" customHeight="1" thickBot="1">
      <c r="A446" s="86"/>
      <c r="B446" s="36" t="s">
        <v>90</v>
      </c>
      <c r="C446" s="38" t="str">
        <f>IF(C445="","",VLOOKUP(C445,利用者情報入力!A:D,2,FALSE))</f>
        <v/>
      </c>
      <c r="D446" s="36" t="s">
        <v>9</v>
      </c>
      <c r="E446" s="89" t="str">
        <f>IF(C445="","",IF(VLOOKUP(C445,利用者情報入力!A:D,3,FALSE)="","",VLOOKUP(C445,利用者情報入力!A:D,3,FALSE)))</f>
        <v/>
      </c>
      <c r="F446" s="90"/>
      <c r="G446" s="91"/>
      <c r="H446" s="37"/>
      <c r="I446" s="22"/>
      <c r="J446" s="55" t="s">
        <v>86</v>
      </c>
    </row>
    <row r="447" spans="1:10" ht="12" customHeight="1">
      <c r="A447" s="29" t="s">
        <v>14</v>
      </c>
      <c r="B447" s="14" t="s">
        <v>3</v>
      </c>
      <c r="C447" s="29" t="s">
        <v>11</v>
      </c>
      <c r="D447" s="14"/>
      <c r="E447" s="29" t="s">
        <v>12</v>
      </c>
      <c r="F447" s="29" t="s">
        <v>2</v>
      </c>
      <c r="G447" s="29" t="s">
        <v>13</v>
      </c>
      <c r="H447" s="14" t="s">
        <v>15</v>
      </c>
      <c r="I447" s="15"/>
      <c r="J447" s="81">
        <f>SUM(G448:G455)</f>
        <v>0</v>
      </c>
    </row>
    <row r="448" spans="1:10" ht="12" customHeight="1">
      <c r="A448" s="31" t="s">
        <v>91</v>
      </c>
      <c r="B448" s="32"/>
      <c r="C448" s="67" t="str">
        <f>IF(B448=0,"",VLOOKUP(B448,サービスコード!A:C,2,FALSE))</f>
        <v/>
      </c>
      <c r="D448" s="68"/>
      <c r="E448" s="16" t="str">
        <f>IF(B448=0,"",VLOOKUP(B448,サービスコード!A:C,3,FALSE))</f>
        <v/>
      </c>
      <c r="F448" s="32"/>
      <c r="G448" s="17" t="str">
        <f t="shared" ref="G448:G455" si="36">IF(B448=0,"",(E448*F448))</f>
        <v/>
      </c>
      <c r="H448" s="18"/>
      <c r="I448" s="15"/>
      <c r="J448" s="82"/>
    </row>
    <row r="449" spans="1:10" ht="12" customHeight="1">
      <c r="A449" s="31" t="s">
        <v>92</v>
      </c>
      <c r="B449" s="33"/>
      <c r="C449" s="67" t="str">
        <f>IF(B449=0,"",VLOOKUP(B449,サービスコード!A:C,2,FALSE))</f>
        <v/>
      </c>
      <c r="D449" s="68"/>
      <c r="E449" s="16" t="str">
        <f>IF(B449=0,"",VLOOKUP(B449,サービスコード!A:C,3,FALSE))</f>
        <v/>
      </c>
      <c r="F449" s="33"/>
      <c r="G449" s="17" t="str">
        <f t="shared" si="36"/>
        <v/>
      </c>
      <c r="H449" s="19"/>
      <c r="I449" s="15"/>
      <c r="J449" s="83" t="s">
        <v>87</v>
      </c>
    </row>
    <row r="450" spans="1:10" ht="12" customHeight="1">
      <c r="A450" s="31" t="s">
        <v>93</v>
      </c>
      <c r="B450" s="33"/>
      <c r="C450" s="67" t="str">
        <f>IF(B450=0,"",VLOOKUP(B450,サービスコード!A:C,2,FALSE))</f>
        <v/>
      </c>
      <c r="D450" s="68"/>
      <c r="E450" s="16" t="str">
        <f>IF(B450=0,"",VLOOKUP(B450,サービスコード!A:C,3,FALSE))</f>
        <v/>
      </c>
      <c r="F450" s="33"/>
      <c r="G450" s="17" t="str">
        <f t="shared" si="36"/>
        <v/>
      </c>
      <c r="H450" s="19"/>
      <c r="I450" s="15"/>
      <c r="J450" s="84"/>
    </row>
    <row r="451" spans="1:10" ht="12" customHeight="1">
      <c r="A451" s="31" t="s">
        <v>94</v>
      </c>
      <c r="B451" s="33"/>
      <c r="C451" s="67" t="str">
        <f>IF(B451=0,"",VLOOKUP(B451,サービスコード!A:C,2,FALSE))</f>
        <v/>
      </c>
      <c r="D451" s="68"/>
      <c r="E451" s="16" t="str">
        <f>IF(B451=0,"",VLOOKUP(B451,サービスコード!A:C,3,FALSE))</f>
        <v/>
      </c>
      <c r="F451" s="33"/>
      <c r="G451" s="17" t="str">
        <f t="shared" si="36"/>
        <v/>
      </c>
      <c r="H451" s="19"/>
      <c r="I451" s="15"/>
      <c r="J451" s="81" t="str">
        <f>IF(E445="","0 ",J447*E445)</f>
        <v xml:space="preserve">0 </v>
      </c>
    </row>
    <row r="452" spans="1:10" ht="12" customHeight="1">
      <c r="A452" s="31" t="s">
        <v>95</v>
      </c>
      <c r="B452" s="33"/>
      <c r="C452" s="67" t="str">
        <f>IF(B452=0,"",VLOOKUP(B452,サービスコード!A:C,2,FALSE))</f>
        <v/>
      </c>
      <c r="D452" s="68"/>
      <c r="E452" s="16" t="str">
        <f>IF(B452=0,"",VLOOKUP(B452,サービスコード!A:C,3,FALSE))</f>
        <v/>
      </c>
      <c r="F452" s="33"/>
      <c r="G452" s="17" t="str">
        <f t="shared" si="36"/>
        <v/>
      </c>
      <c r="H452" s="19"/>
      <c r="I452" s="15"/>
      <c r="J452" s="82"/>
    </row>
    <row r="453" spans="1:10" ht="12" customHeight="1" thickBot="1">
      <c r="A453" s="31" t="s">
        <v>96</v>
      </c>
      <c r="B453" s="33"/>
      <c r="C453" s="67" t="str">
        <f>IF(B453=0,"",VLOOKUP(B453,サービスコード!A:C,2,FALSE))</f>
        <v/>
      </c>
      <c r="D453" s="68"/>
      <c r="E453" s="16" t="str">
        <f>IF(B453=0,"",VLOOKUP(B453,サービスコード!A:C,3,FALSE))</f>
        <v/>
      </c>
      <c r="F453" s="33"/>
      <c r="G453" s="17" t="str">
        <f t="shared" si="36"/>
        <v/>
      </c>
      <c r="H453" s="19"/>
      <c r="I453" s="15"/>
      <c r="J453" s="56" t="s">
        <v>4</v>
      </c>
    </row>
    <row r="454" spans="1:10" ht="12" customHeight="1">
      <c r="A454" s="31" t="s">
        <v>97</v>
      </c>
      <c r="B454" s="33"/>
      <c r="C454" s="67" t="str">
        <f>IF(B454=0,"",VLOOKUP(B454,サービスコード!A:C,2,FALSE))</f>
        <v/>
      </c>
      <c r="D454" s="68"/>
      <c r="E454" s="16" t="str">
        <f>IF(B454=0,"",VLOOKUP(B454,サービスコード!A:C,3,FALSE))</f>
        <v/>
      </c>
      <c r="F454" s="33"/>
      <c r="G454" s="17" t="str">
        <f t="shared" si="36"/>
        <v/>
      </c>
      <c r="H454" s="19"/>
      <c r="I454" s="15"/>
      <c r="J454" s="69">
        <f>J447-J451</f>
        <v>0</v>
      </c>
    </row>
    <row r="455" spans="1:10" ht="12" customHeight="1" thickBot="1">
      <c r="A455" s="31" t="s">
        <v>98</v>
      </c>
      <c r="B455" s="34"/>
      <c r="C455" s="67" t="str">
        <f>IF(B455=0,"",VLOOKUP(B455,サービスコード!A:C,2,FALSE))</f>
        <v/>
      </c>
      <c r="D455" s="68"/>
      <c r="E455" s="16" t="str">
        <f>IF(B455=0,"",VLOOKUP(B455,サービスコード!A:C,3,FALSE))</f>
        <v/>
      </c>
      <c r="F455" s="34"/>
      <c r="G455" s="17" t="str">
        <f t="shared" si="36"/>
        <v/>
      </c>
      <c r="H455" s="20"/>
      <c r="I455" s="15"/>
      <c r="J455" s="70"/>
    </row>
    <row r="456" spans="1:10" ht="12" customHeight="1" thickBot="1">
      <c r="A456" s="21"/>
      <c r="B456" s="21"/>
      <c r="C456" s="21"/>
      <c r="D456" s="21"/>
      <c r="E456" s="21"/>
      <c r="F456" s="21"/>
      <c r="G456" s="21"/>
      <c r="H456" s="21"/>
    </row>
    <row r="457" spans="1:10" ht="12" customHeight="1" thickBot="1">
      <c r="A457" s="85">
        <f>A445+1</f>
        <v>38</v>
      </c>
      <c r="B457" s="36" t="s">
        <v>89</v>
      </c>
      <c r="C457" s="39"/>
      <c r="D457" s="36" t="s">
        <v>10</v>
      </c>
      <c r="E457" s="87" t="str">
        <f>IF(C457="","",VLOOKUP(C457,利用者情報入力!A:D,4,FALSE))</f>
        <v/>
      </c>
      <c r="F457" s="88"/>
      <c r="G457" s="23"/>
      <c r="H457" s="23"/>
      <c r="I457" s="23"/>
    </row>
    <row r="458" spans="1:10" ht="12" customHeight="1" thickBot="1">
      <c r="A458" s="86"/>
      <c r="B458" s="36" t="s">
        <v>90</v>
      </c>
      <c r="C458" s="38" t="str">
        <f>IF(C457="","",VLOOKUP(C457,利用者情報入力!A:D,2,FALSE))</f>
        <v/>
      </c>
      <c r="D458" s="36" t="s">
        <v>9</v>
      </c>
      <c r="E458" s="89" t="str">
        <f>IF(C457="","",IF(VLOOKUP(C457,利用者情報入力!A:D,3,FALSE)="","",VLOOKUP(C457,利用者情報入力!A:D,3,FALSE)))</f>
        <v/>
      </c>
      <c r="F458" s="90"/>
      <c r="G458" s="91"/>
      <c r="H458" s="37"/>
      <c r="I458" s="22"/>
      <c r="J458" s="55" t="s">
        <v>86</v>
      </c>
    </row>
    <row r="459" spans="1:10" ht="12" customHeight="1">
      <c r="A459" s="29" t="s">
        <v>14</v>
      </c>
      <c r="B459" s="14" t="s">
        <v>3</v>
      </c>
      <c r="C459" s="29" t="s">
        <v>11</v>
      </c>
      <c r="D459" s="14"/>
      <c r="E459" s="29" t="s">
        <v>12</v>
      </c>
      <c r="F459" s="29" t="s">
        <v>2</v>
      </c>
      <c r="G459" s="29" t="s">
        <v>13</v>
      </c>
      <c r="H459" s="14" t="s">
        <v>15</v>
      </c>
      <c r="I459" s="15"/>
      <c r="J459" s="81">
        <f>SUM(G460:G467)</f>
        <v>0</v>
      </c>
    </row>
    <row r="460" spans="1:10" ht="12" customHeight="1">
      <c r="A460" s="31" t="s">
        <v>91</v>
      </c>
      <c r="B460" s="32"/>
      <c r="C460" s="67" t="str">
        <f>IF(B460=0,"",VLOOKUP(B460,サービスコード!A:C,2,FALSE))</f>
        <v/>
      </c>
      <c r="D460" s="68"/>
      <c r="E460" s="16" t="str">
        <f>IF(B460=0,"",VLOOKUP(B460,サービスコード!A:C,3,FALSE))</f>
        <v/>
      </c>
      <c r="F460" s="32"/>
      <c r="G460" s="17" t="str">
        <f t="shared" ref="G460:G467" si="37">IF(B460=0,"",(E460*F460))</f>
        <v/>
      </c>
      <c r="H460" s="18"/>
      <c r="I460" s="15"/>
      <c r="J460" s="82"/>
    </row>
    <row r="461" spans="1:10" ht="12" customHeight="1">
      <c r="A461" s="31" t="s">
        <v>92</v>
      </c>
      <c r="B461" s="33"/>
      <c r="C461" s="67" t="str">
        <f>IF(B461=0,"",VLOOKUP(B461,サービスコード!A:C,2,FALSE))</f>
        <v/>
      </c>
      <c r="D461" s="68"/>
      <c r="E461" s="16" t="str">
        <f>IF(B461=0,"",VLOOKUP(B461,サービスコード!A:C,3,FALSE))</f>
        <v/>
      </c>
      <c r="F461" s="33"/>
      <c r="G461" s="17" t="str">
        <f t="shared" si="37"/>
        <v/>
      </c>
      <c r="H461" s="19"/>
      <c r="I461" s="15"/>
      <c r="J461" s="83" t="s">
        <v>87</v>
      </c>
    </row>
    <row r="462" spans="1:10" ht="12" customHeight="1">
      <c r="A462" s="31" t="s">
        <v>93</v>
      </c>
      <c r="B462" s="33"/>
      <c r="C462" s="67" t="str">
        <f>IF(B462=0,"",VLOOKUP(B462,サービスコード!A:C,2,FALSE))</f>
        <v/>
      </c>
      <c r="D462" s="68"/>
      <c r="E462" s="16" t="str">
        <f>IF(B462=0,"",VLOOKUP(B462,サービスコード!A:C,3,FALSE))</f>
        <v/>
      </c>
      <c r="F462" s="33"/>
      <c r="G462" s="17" t="str">
        <f t="shared" si="37"/>
        <v/>
      </c>
      <c r="H462" s="19"/>
      <c r="I462" s="15"/>
      <c r="J462" s="84"/>
    </row>
    <row r="463" spans="1:10" ht="12" customHeight="1">
      <c r="A463" s="31" t="s">
        <v>94</v>
      </c>
      <c r="B463" s="33"/>
      <c r="C463" s="67" t="str">
        <f>IF(B463=0,"",VLOOKUP(B463,サービスコード!A:C,2,FALSE))</f>
        <v/>
      </c>
      <c r="D463" s="68"/>
      <c r="E463" s="16" t="str">
        <f>IF(B463=0,"",VLOOKUP(B463,サービスコード!A:C,3,FALSE))</f>
        <v/>
      </c>
      <c r="F463" s="33"/>
      <c r="G463" s="17" t="str">
        <f t="shared" si="37"/>
        <v/>
      </c>
      <c r="H463" s="19"/>
      <c r="I463" s="15"/>
      <c r="J463" s="81" t="str">
        <f>IF(E457="","0 ",J459*E457)</f>
        <v xml:space="preserve">0 </v>
      </c>
    </row>
    <row r="464" spans="1:10" ht="12" customHeight="1">
      <c r="A464" s="31" t="s">
        <v>95</v>
      </c>
      <c r="B464" s="33"/>
      <c r="C464" s="67" t="str">
        <f>IF(B464=0,"",VLOOKUP(B464,サービスコード!A:C,2,FALSE))</f>
        <v/>
      </c>
      <c r="D464" s="68"/>
      <c r="E464" s="16" t="str">
        <f>IF(B464=0,"",VLOOKUP(B464,サービスコード!A:C,3,FALSE))</f>
        <v/>
      </c>
      <c r="F464" s="33"/>
      <c r="G464" s="17" t="str">
        <f t="shared" si="37"/>
        <v/>
      </c>
      <c r="H464" s="19"/>
      <c r="I464" s="15"/>
      <c r="J464" s="82"/>
    </row>
    <row r="465" spans="1:10" ht="12" customHeight="1" thickBot="1">
      <c r="A465" s="31" t="s">
        <v>96</v>
      </c>
      <c r="B465" s="33"/>
      <c r="C465" s="67" t="str">
        <f>IF(B465=0,"",VLOOKUP(B465,サービスコード!A:C,2,FALSE))</f>
        <v/>
      </c>
      <c r="D465" s="68"/>
      <c r="E465" s="16" t="str">
        <f>IF(B465=0,"",VLOOKUP(B465,サービスコード!A:C,3,FALSE))</f>
        <v/>
      </c>
      <c r="F465" s="33"/>
      <c r="G465" s="17" t="str">
        <f t="shared" si="37"/>
        <v/>
      </c>
      <c r="H465" s="19"/>
      <c r="I465" s="15"/>
      <c r="J465" s="56" t="s">
        <v>4</v>
      </c>
    </row>
    <row r="466" spans="1:10" ht="12" customHeight="1">
      <c r="A466" s="31" t="s">
        <v>97</v>
      </c>
      <c r="B466" s="33"/>
      <c r="C466" s="67" t="str">
        <f>IF(B466=0,"",VLOOKUP(B466,サービスコード!A:C,2,FALSE))</f>
        <v/>
      </c>
      <c r="D466" s="68"/>
      <c r="E466" s="16" t="str">
        <f>IF(B466=0,"",VLOOKUP(B466,サービスコード!A:C,3,FALSE))</f>
        <v/>
      </c>
      <c r="F466" s="33"/>
      <c r="G466" s="17" t="str">
        <f t="shared" si="37"/>
        <v/>
      </c>
      <c r="H466" s="19"/>
      <c r="I466" s="15"/>
      <c r="J466" s="69">
        <f>J459-J463</f>
        <v>0</v>
      </c>
    </row>
    <row r="467" spans="1:10" ht="12" customHeight="1" thickBot="1">
      <c r="A467" s="31" t="s">
        <v>98</v>
      </c>
      <c r="B467" s="34"/>
      <c r="C467" s="67" t="str">
        <f>IF(B467=0,"",VLOOKUP(B467,サービスコード!A:C,2,FALSE))</f>
        <v/>
      </c>
      <c r="D467" s="68"/>
      <c r="E467" s="16" t="str">
        <f>IF(B467=0,"",VLOOKUP(B467,サービスコード!A:C,3,FALSE))</f>
        <v/>
      </c>
      <c r="F467" s="34"/>
      <c r="G467" s="17" t="str">
        <f t="shared" si="37"/>
        <v/>
      </c>
      <c r="H467" s="20"/>
      <c r="I467" s="15"/>
      <c r="J467" s="70"/>
    </row>
    <row r="468" spans="1:10" ht="12" customHeight="1" thickBot="1">
      <c r="A468" s="21"/>
      <c r="B468" s="21"/>
      <c r="C468" s="21"/>
      <c r="D468" s="21"/>
      <c r="E468" s="21"/>
      <c r="F468" s="21"/>
      <c r="G468" s="21"/>
      <c r="H468" s="21"/>
    </row>
    <row r="469" spans="1:10" ht="12" customHeight="1" thickBot="1">
      <c r="A469" s="85">
        <f>A457+1</f>
        <v>39</v>
      </c>
      <c r="B469" s="36" t="s">
        <v>89</v>
      </c>
      <c r="C469" s="39"/>
      <c r="D469" s="36" t="s">
        <v>10</v>
      </c>
      <c r="E469" s="87" t="str">
        <f>IF(C469="","",VLOOKUP(C469,利用者情報入力!A:D,4,FALSE))</f>
        <v/>
      </c>
      <c r="F469" s="88"/>
      <c r="G469" s="23"/>
      <c r="H469" s="23"/>
      <c r="I469" s="23"/>
    </row>
    <row r="470" spans="1:10" ht="12" customHeight="1" thickBot="1">
      <c r="A470" s="86"/>
      <c r="B470" s="36" t="s">
        <v>90</v>
      </c>
      <c r="C470" s="38" t="str">
        <f>IF(C469="","",VLOOKUP(C469,利用者情報入力!A:D,2,FALSE))</f>
        <v/>
      </c>
      <c r="D470" s="36" t="s">
        <v>9</v>
      </c>
      <c r="E470" s="89" t="str">
        <f>IF(C469="","",IF(VLOOKUP(C469,利用者情報入力!A:D,3,FALSE)="","",VLOOKUP(C469,利用者情報入力!A:D,3,FALSE)))</f>
        <v/>
      </c>
      <c r="F470" s="90"/>
      <c r="G470" s="91"/>
      <c r="H470" s="37"/>
      <c r="I470" s="22"/>
      <c r="J470" s="55" t="s">
        <v>86</v>
      </c>
    </row>
    <row r="471" spans="1:10" ht="12" customHeight="1">
      <c r="A471" s="29" t="s">
        <v>14</v>
      </c>
      <c r="B471" s="14" t="s">
        <v>3</v>
      </c>
      <c r="C471" s="29" t="s">
        <v>11</v>
      </c>
      <c r="D471" s="14"/>
      <c r="E471" s="29" t="s">
        <v>12</v>
      </c>
      <c r="F471" s="29" t="s">
        <v>2</v>
      </c>
      <c r="G471" s="29" t="s">
        <v>13</v>
      </c>
      <c r="H471" s="14" t="s">
        <v>15</v>
      </c>
      <c r="I471" s="15"/>
      <c r="J471" s="81">
        <f>SUM(G472:G479)</f>
        <v>0</v>
      </c>
    </row>
    <row r="472" spans="1:10" ht="12" customHeight="1">
      <c r="A472" s="31" t="s">
        <v>91</v>
      </c>
      <c r="B472" s="32"/>
      <c r="C472" s="67" t="str">
        <f>IF(B472=0,"",VLOOKUP(B472,サービスコード!A:C,2,FALSE))</f>
        <v/>
      </c>
      <c r="D472" s="68"/>
      <c r="E472" s="16" t="str">
        <f>IF(B472=0,"",VLOOKUP(B472,サービスコード!A:C,3,FALSE))</f>
        <v/>
      </c>
      <c r="F472" s="32"/>
      <c r="G472" s="17" t="str">
        <f t="shared" ref="G472:G479" si="38">IF(B472=0,"",(E472*F472))</f>
        <v/>
      </c>
      <c r="H472" s="18"/>
      <c r="I472" s="15"/>
      <c r="J472" s="82"/>
    </row>
    <row r="473" spans="1:10" ht="12" customHeight="1">
      <c r="A473" s="31" t="s">
        <v>92</v>
      </c>
      <c r="B473" s="33"/>
      <c r="C473" s="67" t="str">
        <f>IF(B473=0,"",VLOOKUP(B473,サービスコード!A:C,2,FALSE))</f>
        <v/>
      </c>
      <c r="D473" s="68"/>
      <c r="E473" s="16" t="str">
        <f>IF(B473=0,"",VLOOKUP(B473,サービスコード!A:C,3,FALSE))</f>
        <v/>
      </c>
      <c r="F473" s="33"/>
      <c r="G473" s="17" t="str">
        <f t="shared" si="38"/>
        <v/>
      </c>
      <c r="H473" s="19"/>
      <c r="I473" s="15"/>
      <c r="J473" s="83" t="s">
        <v>87</v>
      </c>
    </row>
    <row r="474" spans="1:10" ht="12" customHeight="1">
      <c r="A474" s="31" t="s">
        <v>93</v>
      </c>
      <c r="B474" s="33"/>
      <c r="C474" s="67" t="str">
        <f>IF(B474=0,"",VLOOKUP(B474,サービスコード!A:C,2,FALSE))</f>
        <v/>
      </c>
      <c r="D474" s="68"/>
      <c r="E474" s="16" t="str">
        <f>IF(B474=0,"",VLOOKUP(B474,サービスコード!A:C,3,FALSE))</f>
        <v/>
      </c>
      <c r="F474" s="33"/>
      <c r="G474" s="17" t="str">
        <f t="shared" si="38"/>
        <v/>
      </c>
      <c r="H474" s="19"/>
      <c r="I474" s="15"/>
      <c r="J474" s="84"/>
    </row>
    <row r="475" spans="1:10" ht="12" customHeight="1">
      <c r="A475" s="31" t="s">
        <v>94</v>
      </c>
      <c r="B475" s="33"/>
      <c r="C475" s="67" t="str">
        <f>IF(B475=0,"",VLOOKUP(B475,サービスコード!A:C,2,FALSE))</f>
        <v/>
      </c>
      <c r="D475" s="68"/>
      <c r="E475" s="16" t="str">
        <f>IF(B475=0,"",VLOOKUP(B475,サービスコード!A:C,3,FALSE))</f>
        <v/>
      </c>
      <c r="F475" s="33"/>
      <c r="G475" s="17" t="str">
        <f t="shared" si="38"/>
        <v/>
      </c>
      <c r="H475" s="19"/>
      <c r="I475" s="15"/>
      <c r="J475" s="81" t="str">
        <f>IF(E469="","0 ",J471*E469)</f>
        <v xml:space="preserve">0 </v>
      </c>
    </row>
    <row r="476" spans="1:10" ht="12" customHeight="1">
      <c r="A476" s="31" t="s">
        <v>95</v>
      </c>
      <c r="B476" s="33"/>
      <c r="C476" s="67" t="str">
        <f>IF(B476=0,"",VLOOKUP(B476,サービスコード!A:C,2,FALSE))</f>
        <v/>
      </c>
      <c r="D476" s="68"/>
      <c r="E476" s="16" t="str">
        <f>IF(B476=0,"",VLOOKUP(B476,サービスコード!A:C,3,FALSE))</f>
        <v/>
      </c>
      <c r="F476" s="33"/>
      <c r="G476" s="17" t="str">
        <f t="shared" si="38"/>
        <v/>
      </c>
      <c r="H476" s="19"/>
      <c r="I476" s="15"/>
      <c r="J476" s="82"/>
    </row>
    <row r="477" spans="1:10" ht="12" customHeight="1" thickBot="1">
      <c r="A477" s="31" t="s">
        <v>96</v>
      </c>
      <c r="B477" s="33"/>
      <c r="C477" s="67" t="str">
        <f>IF(B477=0,"",VLOOKUP(B477,サービスコード!A:C,2,FALSE))</f>
        <v/>
      </c>
      <c r="D477" s="68"/>
      <c r="E477" s="16" t="str">
        <f>IF(B477=0,"",VLOOKUP(B477,サービスコード!A:C,3,FALSE))</f>
        <v/>
      </c>
      <c r="F477" s="33"/>
      <c r="G477" s="17" t="str">
        <f t="shared" si="38"/>
        <v/>
      </c>
      <c r="H477" s="19"/>
      <c r="I477" s="15"/>
      <c r="J477" s="56" t="s">
        <v>4</v>
      </c>
    </row>
    <row r="478" spans="1:10" ht="12" customHeight="1">
      <c r="A478" s="31" t="s">
        <v>97</v>
      </c>
      <c r="B478" s="33"/>
      <c r="C478" s="67" t="str">
        <f>IF(B478=0,"",VLOOKUP(B478,サービスコード!A:C,2,FALSE))</f>
        <v/>
      </c>
      <c r="D478" s="68"/>
      <c r="E478" s="16" t="str">
        <f>IF(B478=0,"",VLOOKUP(B478,サービスコード!A:C,3,FALSE))</f>
        <v/>
      </c>
      <c r="F478" s="33"/>
      <c r="G478" s="17" t="str">
        <f t="shared" si="38"/>
        <v/>
      </c>
      <c r="H478" s="19"/>
      <c r="I478" s="15"/>
      <c r="J478" s="69">
        <f>J471-J475</f>
        <v>0</v>
      </c>
    </row>
    <row r="479" spans="1:10" ht="12" customHeight="1" thickBot="1">
      <c r="A479" s="31" t="s">
        <v>98</v>
      </c>
      <c r="B479" s="34"/>
      <c r="C479" s="67" t="str">
        <f>IF(B479=0,"",VLOOKUP(B479,サービスコード!A:C,2,FALSE))</f>
        <v/>
      </c>
      <c r="D479" s="68"/>
      <c r="E479" s="16" t="str">
        <f>IF(B479=0,"",VLOOKUP(B479,サービスコード!A:C,3,FALSE))</f>
        <v/>
      </c>
      <c r="F479" s="34"/>
      <c r="G479" s="17" t="str">
        <f t="shared" si="38"/>
        <v/>
      </c>
      <c r="H479" s="20"/>
      <c r="I479" s="15"/>
      <c r="J479" s="70"/>
    </row>
    <row r="480" spans="1:10" ht="12" customHeight="1" thickBot="1">
      <c r="A480" s="21"/>
      <c r="B480" s="21"/>
      <c r="C480" s="21"/>
      <c r="D480" s="21"/>
      <c r="E480" s="21"/>
      <c r="F480" s="21"/>
      <c r="G480" s="21"/>
      <c r="H480" s="21"/>
    </row>
    <row r="481" spans="1:10" ht="12" customHeight="1" thickBot="1">
      <c r="A481" s="85">
        <f>A469+1</f>
        <v>40</v>
      </c>
      <c r="B481" s="36" t="s">
        <v>89</v>
      </c>
      <c r="C481" s="39"/>
      <c r="D481" s="36" t="s">
        <v>10</v>
      </c>
      <c r="E481" s="87" t="str">
        <f>IF(C481="","",VLOOKUP(C481,利用者情報入力!A:D,4,FALSE))</f>
        <v/>
      </c>
      <c r="F481" s="88"/>
      <c r="G481" s="23"/>
      <c r="H481" s="23"/>
      <c r="I481" s="23"/>
    </row>
    <row r="482" spans="1:10" ht="12" customHeight="1" thickBot="1">
      <c r="A482" s="86"/>
      <c r="B482" s="36" t="s">
        <v>90</v>
      </c>
      <c r="C482" s="38" t="str">
        <f>IF(C481="","",VLOOKUP(C481,利用者情報入力!A:D,2,FALSE))</f>
        <v/>
      </c>
      <c r="D482" s="36" t="s">
        <v>9</v>
      </c>
      <c r="E482" s="89" t="str">
        <f>IF(C481="","",IF(VLOOKUP(C481,利用者情報入力!A:D,3,FALSE)="","",VLOOKUP(C481,利用者情報入力!A:D,3,FALSE)))</f>
        <v/>
      </c>
      <c r="F482" s="90"/>
      <c r="G482" s="91"/>
      <c r="H482" s="37"/>
      <c r="I482" s="22"/>
      <c r="J482" s="55" t="s">
        <v>86</v>
      </c>
    </row>
    <row r="483" spans="1:10" ht="12" customHeight="1">
      <c r="A483" s="29" t="s">
        <v>14</v>
      </c>
      <c r="B483" s="14" t="s">
        <v>3</v>
      </c>
      <c r="C483" s="29" t="s">
        <v>11</v>
      </c>
      <c r="D483" s="14"/>
      <c r="E483" s="29" t="s">
        <v>12</v>
      </c>
      <c r="F483" s="29" t="s">
        <v>2</v>
      </c>
      <c r="G483" s="29" t="s">
        <v>13</v>
      </c>
      <c r="H483" s="14" t="s">
        <v>15</v>
      </c>
      <c r="I483" s="15"/>
      <c r="J483" s="81">
        <f>SUM(G484:G491)</f>
        <v>0</v>
      </c>
    </row>
    <row r="484" spans="1:10" ht="12" customHeight="1">
      <c r="A484" s="31" t="s">
        <v>91</v>
      </c>
      <c r="B484" s="32"/>
      <c r="C484" s="67" t="str">
        <f>IF(B484=0,"",VLOOKUP(B484,サービスコード!A:C,2,FALSE))</f>
        <v/>
      </c>
      <c r="D484" s="68"/>
      <c r="E484" s="16" t="str">
        <f>IF(B484=0,"",VLOOKUP(B484,サービスコード!A:C,3,FALSE))</f>
        <v/>
      </c>
      <c r="F484" s="32"/>
      <c r="G484" s="17" t="str">
        <f t="shared" ref="G484:G491" si="39">IF(B484=0,"",(E484*F484))</f>
        <v/>
      </c>
      <c r="H484" s="18"/>
      <c r="I484" s="15"/>
      <c r="J484" s="82"/>
    </row>
    <row r="485" spans="1:10" ht="12" customHeight="1">
      <c r="A485" s="31" t="s">
        <v>92</v>
      </c>
      <c r="B485" s="33"/>
      <c r="C485" s="67" t="str">
        <f>IF(B485=0,"",VLOOKUP(B485,サービスコード!A:C,2,FALSE))</f>
        <v/>
      </c>
      <c r="D485" s="68"/>
      <c r="E485" s="16" t="str">
        <f>IF(B485=0,"",VLOOKUP(B485,サービスコード!A:C,3,FALSE))</f>
        <v/>
      </c>
      <c r="F485" s="33"/>
      <c r="G485" s="17" t="str">
        <f t="shared" si="39"/>
        <v/>
      </c>
      <c r="H485" s="19"/>
      <c r="I485" s="15"/>
      <c r="J485" s="83" t="s">
        <v>87</v>
      </c>
    </row>
    <row r="486" spans="1:10" ht="12" customHeight="1">
      <c r="A486" s="31" t="s">
        <v>93</v>
      </c>
      <c r="B486" s="33"/>
      <c r="C486" s="67" t="str">
        <f>IF(B486=0,"",VLOOKUP(B486,サービスコード!A:C,2,FALSE))</f>
        <v/>
      </c>
      <c r="D486" s="68"/>
      <c r="E486" s="16" t="str">
        <f>IF(B486=0,"",VLOOKUP(B486,サービスコード!A:C,3,FALSE))</f>
        <v/>
      </c>
      <c r="F486" s="33"/>
      <c r="G486" s="17" t="str">
        <f t="shared" si="39"/>
        <v/>
      </c>
      <c r="H486" s="19"/>
      <c r="I486" s="15"/>
      <c r="J486" s="84"/>
    </row>
    <row r="487" spans="1:10" ht="12" customHeight="1">
      <c r="A487" s="31" t="s">
        <v>94</v>
      </c>
      <c r="B487" s="33"/>
      <c r="C487" s="67" t="str">
        <f>IF(B487=0,"",VLOOKUP(B487,サービスコード!A:C,2,FALSE))</f>
        <v/>
      </c>
      <c r="D487" s="68"/>
      <c r="E487" s="16" t="str">
        <f>IF(B487=0,"",VLOOKUP(B487,サービスコード!A:C,3,FALSE))</f>
        <v/>
      </c>
      <c r="F487" s="33"/>
      <c r="G487" s="17" t="str">
        <f t="shared" si="39"/>
        <v/>
      </c>
      <c r="H487" s="19"/>
      <c r="I487" s="15"/>
      <c r="J487" s="81" t="str">
        <f>IF(E481="","0 ",J483*E481)</f>
        <v xml:space="preserve">0 </v>
      </c>
    </row>
    <row r="488" spans="1:10" ht="12" customHeight="1">
      <c r="A488" s="31" t="s">
        <v>95</v>
      </c>
      <c r="B488" s="33"/>
      <c r="C488" s="67" t="str">
        <f>IF(B488=0,"",VLOOKUP(B488,サービスコード!A:C,2,FALSE))</f>
        <v/>
      </c>
      <c r="D488" s="68"/>
      <c r="E488" s="16" t="str">
        <f>IF(B488=0,"",VLOOKUP(B488,サービスコード!A:C,3,FALSE))</f>
        <v/>
      </c>
      <c r="F488" s="33"/>
      <c r="G488" s="17" t="str">
        <f t="shared" si="39"/>
        <v/>
      </c>
      <c r="H488" s="19"/>
      <c r="I488" s="15"/>
      <c r="J488" s="82"/>
    </row>
    <row r="489" spans="1:10" ht="12" customHeight="1" thickBot="1">
      <c r="A489" s="31" t="s">
        <v>96</v>
      </c>
      <c r="B489" s="33"/>
      <c r="C489" s="67" t="str">
        <f>IF(B489=0,"",VLOOKUP(B489,サービスコード!A:C,2,FALSE))</f>
        <v/>
      </c>
      <c r="D489" s="68"/>
      <c r="E489" s="16" t="str">
        <f>IF(B489=0,"",VLOOKUP(B489,サービスコード!A:C,3,FALSE))</f>
        <v/>
      </c>
      <c r="F489" s="33"/>
      <c r="G489" s="17" t="str">
        <f t="shared" si="39"/>
        <v/>
      </c>
      <c r="H489" s="19"/>
      <c r="I489" s="15"/>
      <c r="J489" s="56" t="s">
        <v>4</v>
      </c>
    </row>
    <row r="490" spans="1:10" ht="12" customHeight="1">
      <c r="A490" s="31" t="s">
        <v>97</v>
      </c>
      <c r="B490" s="33"/>
      <c r="C490" s="67" t="str">
        <f>IF(B490=0,"",VLOOKUP(B490,サービスコード!A:C,2,FALSE))</f>
        <v/>
      </c>
      <c r="D490" s="68"/>
      <c r="E490" s="16" t="str">
        <f>IF(B490=0,"",VLOOKUP(B490,サービスコード!A:C,3,FALSE))</f>
        <v/>
      </c>
      <c r="F490" s="33"/>
      <c r="G490" s="17" t="str">
        <f t="shared" si="39"/>
        <v/>
      </c>
      <c r="H490" s="19"/>
      <c r="I490" s="15"/>
      <c r="J490" s="69">
        <f>J483-J487</f>
        <v>0</v>
      </c>
    </row>
    <row r="491" spans="1:10" ht="12" customHeight="1" thickBot="1">
      <c r="A491" s="31" t="s">
        <v>98</v>
      </c>
      <c r="B491" s="34"/>
      <c r="C491" s="67" t="str">
        <f>IF(B491=0,"",VLOOKUP(B491,サービスコード!A:C,2,FALSE))</f>
        <v/>
      </c>
      <c r="D491" s="68"/>
      <c r="E491" s="16" t="str">
        <f>IF(B491=0,"",VLOOKUP(B491,サービスコード!A:C,3,FALSE))</f>
        <v/>
      </c>
      <c r="F491" s="34"/>
      <c r="G491" s="17" t="str">
        <f t="shared" si="39"/>
        <v/>
      </c>
      <c r="H491" s="20"/>
      <c r="I491" s="15"/>
      <c r="J491" s="70"/>
    </row>
    <row r="492" spans="1:10" ht="12" customHeight="1" thickBot="1">
      <c r="A492" s="21"/>
      <c r="B492" s="21"/>
      <c r="C492" s="21"/>
      <c r="D492" s="21"/>
      <c r="E492" s="21"/>
      <c r="F492" s="21"/>
      <c r="G492" s="21"/>
      <c r="H492" s="21"/>
    </row>
    <row r="493" spans="1:10" ht="12" customHeight="1" thickBot="1">
      <c r="A493" s="85">
        <f>A481+1</f>
        <v>41</v>
      </c>
      <c r="B493" s="36" t="s">
        <v>89</v>
      </c>
      <c r="C493" s="39"/>
      <c r="D493" s="36" t="s">
        <v>10</v>
      </c>
      <c r="E493" s="87" t="str">
        <f>IF(C493="","",VLOOKUP(C493,利用者情報入力!A:D,4,FALSE))</f>
        <v/>
      </c>
      <c r="F493" s="88"/>
      <c r="G493" s="23"/>
      <c r="H493" s="23"/>
      <c r="I493" s="23"/>
    </row>
    <row r="494" spans="1:10" ht="12" customHeight="1" thickBot="1">
      <c r="A494" s="86"/>
      <c r="B494" s="36" t="s">
        <v>90</v>
      </c>
      <c r="C494" s="38" t="str">
        <f>IF(C493="","",VLOOKUP(C493,利用者情報入力!A:D,2,FALSE))</f>
        <v/>
      </c>
      <c r="D494" s="36" t="s">
        <v>9</v>
      </c>
      <c r="E494" s="89" t="str">
        <f>IF(C493="","",IF(VLOOKUP(C493,利用者情報入力!A:D,3,FALSE)="","",VLOOKUP(C493,利用者情報入力!A:D,3,FALSE)))</f>
        <v/>
      </c>
      <c r="F494" s="90"/>
      <c r="G494" s="91"/>
      <c r="H494" s="37"/>
      <c r="I494" s="22"/>
      <c r="J494" s="55" t="s">
        <v>86</v>
      </c>
    </row>
    <row r="495" spans="1:10" ht="12" customHeight="1">
      <c r="A495" s="29" t="s">
        <v>14</v>
      </c>
      <c r="B495" s="14" t="s">
        <v>3</v>
      </c>
      <c r="C495" s="29" t="s">
        <v>11</v>
      </c>
      <c r="D495" s="14"/>
      <c r="E495" s="29" t="s">
        <v>12</v>
      </c>
      <c r="F495" s="29" t="s">
        <v>2</v>
      </c>
      <c r="G495" s="29" t="s">
        <v>13</v>
      </c>
      <c r="H495" s="14" t="s">
        <v>15</v>
      </c>
      <c r="I495" s="15"/>
      <c r="J495" s="81">
        <f>SUM(G496:G503)</f>
        <v>0</v>
      </c>
    </row>
    <row r="496" spans="1:10" ht="12" customHeight="1">
      <c r="A496" s="31" t="s">
        <v>91</v>
      </c>
      <c r="B496" s="32"/>
      <c r="C496" s="67" t="str">
        <f>IF(B496=0,"",VLOOKUP(B496,サービスコード!A:C,2,FALSE))</f>
        <v/>
      </c>
      <c r="D496" s="68"/>
      <c r="E496" s="16" t="str">
        <f>IF(B496=0,"",VLOOKUP(B496,サービスコード!A:C,3,FALSE))</f>
        <v/>
      </c>
      <c r="F496" s="32"/>
      <c r="G496" s="17" t="str">
        <f t="shared" ref="G496:G503" si="40">IF(B496=0,"",(E496*F496))</f>
        <v/>
      </c>
      <c r="H496" s="18"/>
      <c r="I496" s="15"/>
      <c r="J496" s="82"/>
    </row>
    <row r="497" spans="1:10" ht="12" customHeight="1">
      <c r="A497" s="31" t="s">
        <v>92</v>
      </c>
      <c r="B497" s="33"/>
      <c r="C497" s="67" t="str">
        <f>IF(B497=0,"",VLOOKUP(B497,サービスコード!A:C,2,FALSE))</f>
        <v/>
      </c>
      <c r="D497" s="68"/>
      <c r="E497" s="16" t="str">
        <f>IF(B497=0,"",VLOOKUP(B497,サービスコード!A:C,3,FALSE))</f>
        <v/>
      </c>
      <c r="F497" s="33"/>
      <c r="G497" s="17" t="str">
        <f t="shared" si="40"/>
        <v/>
      </c>
      <c r="H497" s="19"/>
      <c r="I497" s="15"/>
      <c r="J497" s="83" t="s">
        <v>87</v>
      </c>
    </row>
    <row r="498" spans="1:10" ht="12" customHeight="1">
      <c r="A498" s="31" t="s">
        <v>93</v>
      </c>
      <c r="B498" s="33"/>
      <c r="C498" s="67" t="str">
        <f>IF(B498=0,"",VLOOKUP(B498,サービスコード!A:C,2,FALSE))</f>
        <v/>
      </c>
      <c r="D498" s="68"/>
      <c r="E498" s="16" t="str">
        <f>IF(B498=0,"",VLOOKUP(B498,サービスコード!A:C,3,FALSE))</f>
        <v/>
      </c>
      <c r="F498" s="33"/>
      <c r="G498" s="17" t="str">
        <f t="shared" si="40"/>
        <v/>
      </c>
      <c r="H498" s="19"/>
      <c r="I498" s="15"/>
      <c r="J498" s="84"/>
    </row>
    <row r="499" spans="1:10" ht="12" customHeight="1">
      <c r="A499" s="31" t="s">
        <v>94</v>
      </c>
      <c r="B499" s="33"/>
      <c r="C499" s="67" t="str">
        <f>IF(B499=0,"",VLOOKUP(B499,サービスコード!A:C,2,FALSE))</f>
        <v/>
      </c>
      <c r="D499" s="68"/>
      <c r="E499" s="16" t="str">
        <f>IF(B499=0,"",VLOOKUP(B499,サービスコード!A:C,3,FALSE))</f>
        <v/>
      </c>
      <c r="F499" s="33"/>
      <c r="G499" s="17" t="str">
        <f t="shared" si="40"/>
        <v/>
      </c>
      <c r="H499" s="19"/>
      <c r="I499" s="15"/>
      <c r="J499" s="81" t="str">
        <f>IF(E493="","0 ",J495*E493)</f>
        <v xml:space="preserve">0 </v>
      </c>
    </row>
    <row r="500" spans="1:10" ht="12" customHeight="1">
      <c r="A500" s="31" t="s">
        <v>95</v>
      </c>
      <c r="B500" s="33"/>
      <c r="C500" s="67" t="str">
        <f>IF(B500=0,"",VLOOKUP(B500,サービスコード!A:C,2,FALSE))</f>
        <v/>
      </c>
      <c r="D500" s="68"/>
      <c r="E500" s="16" t="str">
        <f>IF(B500=0,"",VLOOKUP(B500,サービスコード!A:C,3,FALSE))</f>
        <v/>
      </c>
      <c r="F500" s="33"/>
      <c r="G500" s="17" t="str">
        <f t="shared" si="40"/>
        <v/>
      </c>
      <c r="H500" s="19"/>
      <c r="I500" s="15"/>
      <c r="J500" s="82"/>
    </row>
    <row r="501" spans="1:10" ht="12" customHeight="1" thickBot="1">
      <c r="A501" s="31" t="s">
        <v>96</v>
      </c>
      <c r="B501" s="33"/>
      <c r="C501" s="67" t="str">
        <f>IF(B501=0,"",VLOOKUP(B501,サービスコード!A:C,2,FALSE))</f>
        <v/>
      </c>
      <c r="D501" s="68"/>
      <c r="E501" s="16" t="str">
        <f>IF(B501=0,"",VLOOKUP(B501,サービスコード!A:C,3,FALSE))</f>
        <v/>
      </c>
      <c r="F501" s="33"/>
      <c r="G501" s="17" t="str">
        <f t="shared" si="40"/>
        <v/>
      </c>
      <c r="H501" s="19"/>
      <c r="I501" s="15"/>
      <c r="J501" s="56" t="s">
        <v>4</v>
      </c>
    </row>
    <row r="502" spans="1:10" ht="12" customHeight="1">
      <c r="A502" s="31" t="s">
        <v>97</v>
      </c>
      <c r="B502" s="33"/>
      <c r="C502" s="67" t="str">
        <f>IF(B502=0,"",VLOOKUP(B502,サービスコード!A:C,2,FALSE))</f>
        <v/>
      </c>
      <c r="D502" s="68"/>
      <c r="E502" s="16" t="str">
        <f>IF(B502=0,"",VLOOKUP(B502,サービスコード!A:C,3,FALSE))</f>
        <v/>
      </c>
      <c r="F502" s="33"/>
      <c r="G502" s="17" t="str">
        <f t="shared" si="40"/>
        <v/>
      </c>
      <c r="H502" s="19"/>
      <c r="I502" s="15"/>
      <c r="J502" s="69">
        <f>J495-J499</f>
        <v>0</v>
      </c>
    </row>
    <row r="503" spans="1:10" ht="12" customHeight="1" thickBot="1">
      <c r="A503" s="31" t="s">
        <v>98</v>
      </c>
      <c r="B503" s="34"/>
      <c r="C503" s="67" t="str">
        <f>IF(B503=0,"",VLOOKUP(B503,サービスコード!A:C,2,FALSE))</f>
        <v/>
      </c>
      <c r="D503" s="68"/>
      <c r="E503" s="16" t="str">
        <f>IF(B503=0,"",VLOOKUP(B503,サービスコード!A:C,3,FALSE))</f>
        <v/>
      </c>
      <c r="F503" s="34"/>
      <c r="G503" s="17" t="str">
        <f t="shared" si="40"/>
        <v/>
      </c>
      <c r="H503" s="20"/>
      <c r="I503" s="15"/>
      <c r="J503" s="70"/>
    </row>
    <row r="504" spans="1:10" ht="12" customHeight="1" thickBot="1">
      <c r="A504" s="21"/>
      <c r="B504" s="21"/>
      <c r="C504" s="21"/>
      <c r="D504" s="21"/>
      <c r="E504" s="21"/>
      <c r="F504" s="21"/>
      <c r="G504" s="21"/>
      <c r="H504" s="21"/>
    </row>
    <row r="505" spans="1:10" ht="12" customHeight="1" thickBot="1">
      <c r="A505" s="85">
        <f>A493+1</f>
        <v>42</v>
      </c>
      <c r="B505" s="36" t="s">
        <v>89</v>
      </c>
      <c r="C505" s="39"/>
      <c r="D505" s="36" t="s">
        <v>10</v>
      </c>
      <c r="E505" s="87" t="str">
        <f>IF(C505="","",VLOOKUP(C505,利用者情報入力!A:D,4,FALSE))</f>
        <v/>
      </c>
      <c r="F505" s="88"/>
      <c r="G505" s="23"/>
      <c r="H505" s="23"/>
      <c r="I505" s="23"/>
    </row>
    <row r="506" spans="1:10" ht="12" customHeight="1" thickBot="1">
      <c r="A506" s="86"/>
      <c r="B506" s="36" t="s">
        <v>90</v>
      </c>
      <c r="C506" s="38" t="str">
        <f>IF(C505="","",VLOOKUP(C505,利用者情報入力!A:D,2,FALSE))</f>
        <v/>
      </c>
      <c r="D506" s="36" t="s">
        <v>9</v>
      </c>
      <c r="E506" s="89" t="str">
        <f>IF(C505="","",IF(VLOOKUP(C505,利用者情報入力!A:D,3,FALSE)="","",VLOOKUP(C505,利用者情報入力!A:D,3,FALSE)))</f>
        <v/>
      </c>
      <c r="F506" s="90"/>
      <c r="G506" s="91"/>
      <c r="H506" s="37"/>
      <c r="I506" s="22"/>
      <c r="J506" s="55" t="s">
        <v>86</v>
      </c>
    </row>
    <row r="507" spans="1:10" ht="12" customHeight="1">
      <c r="A507" s="29" t="s">
        <v>14</v>
      </c>
      <c r="B507" s="14" t="s">
        <v>3</v>
      </c>
      <c r="C507" s="29" t="s">
        <v>11</v>
      </c>
      <c r="D507" s="14"/>
      <c r="E507" s="29" t="s">
        <v>12</v>
      </c>
      <c r="F507" s="29" t="s">
        <v>2</v>
      </c>
      <c r="G507" s="29" t="s">
        <v>13</v>
      </c>
      <c r="H507" s="14" t="s">
        <v>15</v>
      </c>
      <c r="I507" s="15"/>
      <c r="J507" s="81">
        <f>SUM(G508:G515)</f>
        <v>0</v>
      </c>
    </row>
    <row r="508" spans="1:10" ht="12" customHeight="1">
      <c r="A508" s="31" t="s">
        <v>91</v>
      </c>
      <c r="B508" s="32"/>
      <c r="C508" s="67" t="str">
        <f>IF(B508=0,"",VLOOKUP(B508,サービスコード!A:C,2,FALSE))</f>
        <v/>
      </c>
      <c r="D508" s="68"/>
      <c r="E508" s="16" t="str">
        <f>IF(B508=0,"",VLOOKUP(B508,サービスコード!A:C,3,FALSE))</f>
        <v/>
      </c>
      <c r="F508" s="32"/>
      <c r="G508" s="17" t="str">
        <f t="shared" ref="G508:G515" si="41">IF(B508=0,"",(E508*F508))</f>
        <v/>
      </c>
      <c r="H508" s="18"/>
      <c r="I508" s="15"/>
      <c r="J508" s="82"/>
    </row>
    <row r="509" spans="1:10" ht="12" customHeight="1">
      <c r="A509" s="31" t="s">
        <v>92</v>
      </c>
      <c r="B509" s="33"/>
      <c r="C509" s="67" t="str">
        <f>IF(B509=0,"",VLOOKUP(B509,サービスコード!A:C,2,FALSE))</f>
        <v/>
      </c>
      <c r="D509" s="68"/>
      <c r="E509" s="16" t="str">
        <f>IF(B509=0,"",VLOOKUP(B509,サービスコード!A:C,3,FALSE))</f>
        <v/>
      </c>
      <c r="F509" s="33"/>
      <c r="G509" s="17" t="str">
        <f t="shared" si="41"/>
        <v/>
      </c>
      <c r="H509" s="19"/>
      <c r="I509" s="15"/>
      <c r="J509" s="83" t="s">
        <v>87</v>
      </c>
    </row>
    <row r="510" spans="1:10" ht="12" customHeight="1">
      <c r="A510" s="31" t="s">
        <v>93</v>
      </c>
      <c r="B510" s="33"/>
      <c r="C510" s="67" t="str">
        <f>IF(B510=0,"",VLOOKUP(B510,サービスコード!A:C,2,FALSE))</f>
        <v/>
      </c>
      <c r="D510" s="68"/>
      <c r="E510" s="16" t="str">
        <f>IF(B510=0,"",VLOOKUP(B510,サービスコード!A:C,3,FALSE))</f>
        <v/>
      </c>
      <c r="F510" s="33"/>
      <c r="G510" s="17" t="str">
        <f t="shared" si="41"/>
        <v/>
      </c>
      <c r="H510" s="19"/>
      <c r="I510" s="15"/>
      <c r="J510" s="84"/>
    </row>
    <row r="511" spans="1:10" ht="12" customHeight="1">
      <c r="A511" s="31" t="s">
        <v>94</v>
      </c>
      <c r="B511" s="33"/>
      <c r="C511" s="67" t="str">
        <f>IF(B511=0,"",VLOOKUP(B511,サービスコード!A:C,2,FALSE))</f>
        <v/>
      </c>
      <c r="D511" s="68"/>
      <c r="E511" s="16" t="str">
        <f>IF(B511=0,"",VLOOKUP(B511,サービスコード!A:C,3,FALSE))</f>
        <v/>
      </c>
      <c r="F511" s="33"/>
      <c r="G511" s="17" t="str">
        <f t="shared" si="41"/>
        <v/>
      </c>
      <c r="H511" s="19"/>
      <c r="I511" s="15"/>
      <c r="J511" s="81" t="str">
        <f>IF(E505="","0 ",J507*E505)</f>
        <v xml:space="preserve">0 </v>
      </c>
    </row>
    <row r="512" spans="1:10" ht="12" customHeight="1">
      <c r="A512" s="31" t="s">
        <v>95</v>
      </c>
      <c r="B512" s="33"/>
      <c r="C512" s="67" t="str">
        <f>IF(B512=0,"",VLOOKUP(B512,サービスコード!A:C,2,FALSE))</f>
        <v/>
      </c>
      <c r="D512" s="68"/>
      <c r="E512" s="16" t="str">
        <f>IF(B512=0,"",VLOOKUP(B512,サービスコード!A:C,3,FALSE))</f>
        <v/>
      </c>
      <c r="F512" s="33"/>
      <c r="G512" s="17" t="str">
        <f t="shared" si="41"/>
        <v/>
      </c>
      <c r="H512" s="19"/>
      <c r="I512" s="15"/>
      <c r="J512" s="82"/>
    </row>
    <row r="513" spans="1:10" ht="12" customHeight="1" thickBot="1">
      <c r="A513" s="31" t="s">
        <v>96</v>
      </c>
      <c r="B513" s="33"/>
      <c r="C513" s="67" t="str">
        <f>IF(B513=0,"",VLOOKUP(B513,サービスコード!A:C,2,FALSE))</f>
        <v/>
      </c>
      <c r="D513" s="68"/>
      <c r="E513" s="16" t="str">
        <f>IF(B513=0,"",VLOOKUP(B513,サービスコード!A:C,3,FALSE))</f>
        <v/>
      </c>
      <c r="F513" s="33"/>
      <c r="G513" s="17" t="str">
        <f t="shared" si="41"/>
        <v/>
      </c>
      <c r="H513" s="19"/>
      <c r="I513" s="15"/>
      <c r="J513" s="56" t="s">
        <v>4</v>
      </c>
    </row>
    <row r="514" spans="1:10" ht="12" customHeight="1">
      <c r="A514" s="31" t="s">
        <v>97</v>
      </c>
      <c r="B514" s="33"/>
      <c r="C514" s="67" t="str">
        <f>IF(B514=0,"",VLOOKUP(B514,サービスコード!A:C,2,FALSE))</f>
        <v/>
      </c>
      <c r="D514" s="68"/>
      <c r="E514" s="16" t="str">
        <f>IF(B514=0,"",VLOOKUP(B514,サービスコード!A:C,3,FALSE))</f>
        <v/>
      </c>
      <c r="F514" s="33"/>
      <c r="G514" s="17" t="str">
        <f t="shared" si="41"/>
        <v/>
      </c>
      <c r="H514" s="19"/>
      <c r="I514" s="15"/>
      <c r="J514" s="69">
        <f>J507-J511</f>
        <v>0</v>
      </c>
    </row>
    <row r="515" spans="1:10" ht="12" customHeight="1" thickBot="1">
      <c r="A515" s="31" t="s">
        <v>98</v>
      </c>
      <c r="B515" s="34"/>
      <c r="C515" s="67" t="str">
        <f>IF(B515=0,"",VLOOKUP(B515,サービスコード!A:C,2,FALSE))</f>
        <v/>
      </c>
      <c r="D515" s="68"/>
      <c r="E515" s="16" t="str">
        <f>IF(B515=0,"",VLOOKUP(B515,サービスコード!A:C,3,FALSE))</f>
        <v/>
      </c>
      <c r="F515" s="34"/>
      <c r="G515" s="17" t="str">
        <f t="shared" si="41"/>
        <v/>
      </c>
      <c r="H515" s="20"/>
      <c r="I515" s="15"/>
      <c r="J515" s="70"/>
    </row>
    <row r="516" spans="1:10" ht="12" customHeight="1" thickBot="1">
      <c r="A516" s="21"/>
      <c r="B516" s="21"/>
      <c r="C516" s="21"/>
      <c r="D516" s="21"/>
      <c r="E516" s="21"/>
      <c r="F516" s="21"/>
      <c r="G516" s="21"/>
      <c r="H516" s="21"/>
    </row>
    <row r="517" spans="1:10" ht="12" customHeight="1" thickBot="1">
      <c r="A517" s="85">
        <f>A505+1</f>
        <v>43</v>
      </c>
      <c r="B517" s="36" t="s">
        <v>89</v>
      </c>
      <c r="C517" s="39"/>
      <c r="D517" s="36" t="s">
        <v>10</v>
      </c>
      <c r="E517" s="87" t="str">
        <f>IF(C517="","",VLOOKUP(C517,利用者情報入力!A:D,4,FALSE))</f>
        <v/>
      </c>
      <c r="F517" s="88"/>
      <c r="G517" s="23"/>
      <c r="H517" s="23"/>
      <c r="I517" s="23"/>
    </row>
    <row r="518" spans="1:10" ht="12" customHeight="1" thickBot="1">
      <c r="A518" s="86"/>
      <c r="B518" s="36" t="s">
        <v>90</v>
      </c>
      <c r="C518" s="38" t="str">
        <f>IF(C517="","",VLOOKUP(C517,利用者情報入力!A:D,2,FALSE))</f>
        <v/>
      </c>
      <c r="D518" s="36" t="s">
        <v>9</v>
      </c>
      <c r="E518" s="89" t="str">
        <f>IF(C517="","",IF(VLOOKUP(C517,利用者情報入力!A:D,3,FALSE)="","",VLOOKUP(C517,利用者情報入力!A:D,3,FALSE)))</f>
        <v/>
      </c>
      <c r="F518" s="90"/>
      <c r="G518" s="91"/>
      <c r="H518" s="37"/>
      <c r="I518" s="22"/>
      <c r="J518" s="55" t="s">
        <v>86</v>
      </c>
    </row>
    <row r="519" spans="1:10" ht="12" customHeight="1">
      <c r="A519" s="29" t="s">
        <v>14</v>
      </c>
      <c r="B519" s="14" t="s">
        <v>3</v>
      </c>
      <c r="C519" s="29" t="s">
        <v>11</v>
      </c>
      <c r="D519" s="14"/>
      <c r="E519" s="29" t="s">
        <v>12</v>
      </c>
      <c r="F519" s="29" t="s">
        <v>2</v>
      </c>
      <c r="G519" s="29" t="s">
        <v>13</v>
      </c>
      <c r="H519" s="14" t="s">
        <v>15</v>
      </c>
      <c r="I519" s="15"/>
      <c r="J519" s="81">
        <f>SUM(G520:G527)</f>
        <v>0</v>
      </c>
    </row>
    <row r="520" spans="1:10" ht="12" customHeight="1">
      <c r="A520" s="31" t="s">
        <v>91</v>
      </c>
      <c r="B520" s="32"/>
      <c r="C520" s="67" t="str">
        <f>IF(B520=0,"",VLOOKUP(B520,サービスコード!A:C,2,FALSE))</f>
        <v/>
      </c>
      <c r="D520" s="68"/>
      <c r="E520" s="16" t="str">
        <f>IF(B520=0,"",VLOOKUP(B520,サービスコード!A:C,3,FALSE))</f>
        <v/>
      </c>
      <c r="F520" s="32"/>
      <c r="G520" s="17" t="str">
        <f t="shared" ref="G520:G527" si="42">IF(B520=0,"",(E520*F520))</f>
        <v/>
      </c>
      <c r="H520" s="18"/>
      <c r="I520" s="15"/>
      <c r="J520" s="82"/>
    </row>
    <row r="521" spans="1:10" ht="12" customHeight="1">
      <c r="A521" s="31" t="s">
        <v>92</v>
      </c>
      <c r="B521" s="33"/>
      <c r="C521" s="67" t="str">
        <f>IF(B521=0,"",VLOOKUP(B521,サービスコード!A:C,2,FALSE))</f>
        <v/>
      </c>
      <c r="D521" s="68"/>
      <c r="E521" s="16" t="str">
        <f>IF(B521=0,"",VLOOKUP(B521,サービスコード!A:C,3,FALSE))</f>
        <v/>
      </c>
      <c r="F521" s="33"/>
      <c r="G521" s="17" t="str">
        <f t="shared" si="42"/>
        <v/>
      </c>
      <c r="H521" s="19"/>
      <c r="I521" s="15"/>
      <c r="J521" s="83" t="s">
        <v>87</v>
      </c>
    </row>
    <row r="522" spans="1:10" ht="12" customHeight="1">
      <c r="A522" s="31" t="s">
        <v>93</v>
      </c>
      <c r="B522" s="33"/>
      <c r="C522" s="67" t="str">
        <f>IF(B522=0,"",VLOOKUP(B522,サービスコード!A:C,2,FALSE))</f>
        <v/>
      </c>
      <c r="D522" s="68"/>
      <c r="E522" s="16" t="str">
        <f>IF(B522=0,"",VLOOKUP(B522,サービスコード!A:C,3,FALSE))</f>
        <v/>
      </c>
      <c r="F522" s="33"/>
      <c r="G522" s="17" t="str">
        <f t="shared" si="42"/>
        <v/>
      </c>
      <c r="H522" s="19"/>
      <c r="I522" s="15"/>
      <c r="J522" s="84"/>
    </row>
    <row r="523" spans="1:10" ht="12" customHeight="1">
      <c r="A523" s="31" t="s">
        <v>94</v>
      </c>
      <c r="B523" s="33"/>
      <c r="C523" s="67" t="str">
        <f>IF(B523=0,"",VLOOKUP(B523,サービスコード!A:C,2,FALSE))</f>
        <v/>
      </c>
      <c r="D523" s="68"/>
      <c r="E523" s="16" t="str">
        <f>IF(B523=0,"",VLOOKUP(B523,サービスコード!A:C,3,FALSE))</f>
        <v/>
      </c>
      <c r="F523" s="33"/>
      <c r="G523" s="17" t="str">
        <f t="shared" si="42"/>
        <v/>
      </c>
      <c r="H523" s="19"/>
      <c r="I523" s="15"/>
      <c r="J523" s="81" t="str">
        <f>IF(E517="","0 ",J519*E517)</f>
        <v xml:space="preserve">0 </v>
      </c>
    </row>
    <row r="524" spans="1:10" ht="12" customHeight="1">
      <c r="A524" s="31" t="s">
        <v>95</v>
      </c>
      <c r="B524" s="33"/>
      <c r="C524" s="67" t="str">
        <f>IF(B524=0,"",VLOOKUP(B524,サービスコード!A:C,2,FALSE))</f>
        <v/>
      </c>
      <c r="D524" s="68"/>
      <c r="E524" s="16" t="str">
        <f>IF(B524=0,"",VLOOKUP(B524,サービスコード!A:C,3,FALSE))</f>
        <v/>
      </c>
      <c r="F524" s="33"/>
      <c r="G524" s="17" t="str">
        <f t="shared" si="42"/>
        <v/>
      </c>
      <c r="H524" s="19"/>
      <c r="I524" s="15"/>
      <c r="J524" s="82"/>
    </row>
    <row r="525" spans="1:10" ht="12" customHeight="1" thickBot="1">
      <c r="A525" s="31" t="s">
        <v>96</v>
      </c>
      <c r="B525" s="33"/>
      <c r="C525" s="67" t="str">
        <f>IF(B525=0,"",VLOOKUP(B525,サービスコード!A:C,2,FALSE))</f>
        <v/>
      </c>
      <c r="D525" s="68"/>
      <c r="E525" s="16" t="str">
        <f>IF(B525=0,"",VLOOKUP(B525,サービスコード!A:C,3,FALSE))</f>
        <v/>
      </c>
      <c r="F525" s="33"/>
      <c r="G525" s="17" t="str">
        <f t="shared" si="42"/>
        <v/>
      </c>
      <c r="H525" s="19"/>
      <c r="I525" s="15"/>
      <c r="J525" s="56" t="s">
        <v>4</v>
      </c>
    </row>
    <row r="526" spans="1:10" ht="12" customHeight="1">
      <c r="A526" s="31" t="s">
        <v>97</v>
      </c>
      <c r="B526" s="33"/>
      <c r="C526" s="67" t="str">
        <f>IF(B526=0,"",VLOOKUP(B526,サービスコード!A:C,2,FALSE))</f>
        <v/>
      </c>
      <c r="D526" s="68"/>
      <c r="E526" s="16" t="str">
        <f>IF(B526=0,"",VLOOKUP(B526,サービスコード!A:C,3,FALSE))</f>
        <v/>
      </c>
      <c r="F526" s="33"/>
      <c r="G526" s="17" t="str">
        <f t="shared" si="42"/>
        <v/>
      </c>
      <c r="H526" s="19"/>
      <c r="I526" s="15"/>
      <c r="J526" s="69">
        <f>J519-J523</f>
        <v>0</v>
      </c>
    </row>
    <row r="527" spans="1:10" ht="12" customHeight="1" thickBot="1">
      <c r="A527" s="31" t="s">
        <v>98</v>
      </c>
      <c r="B527" s="34"/>
      <c r="C527" s="67" t="str">
        <f>IF(B527=0,"",VLOOKUP(B527,サービスコード!A:C,2,FALSE))</f>
        <v/>
      </c>
      <c r="D527" s="68"/>
      <c r="E527" s="16" t="str">
        <f>IF(B527=0,"",VLOOKUP(B527,サービスコード!A:C,3,FALSE))</f>
        <v/>
      </c>
      <c r="F527" s="34"/>
      <c r="G527" s="17" t="str">
        <f t="shared" si="42"/>
        <v/>
      </c>
      <c r="H527" s="20"/>
      <c r="I527" s="15"/>
      <c r="J527" s="70"/>
    </row>
    <row r="528" spans="1:10" ht="12" customHeight="1" thickBot="1">
      <c r="A528" s="21"/>
      <c r="B528" s="21"/>
      <c r="C528" s="21"/>
      <c r="D528" s="21"/>
      <c r="E528" s="21"/>
      <c r="F528" s="21"/>
      <c r="G528" s="21"/>
      <c r="H528" s="21"/>
    </row>
    <row r="529" spans="1:10" ht="12" customHeight="1" thickBot="1">
      <c r="A529" s="85">
        <f>A517+1</f>
        <v>44</v>
      </c>
      <c r="B529" s="36" t="s">
        <v>89</v>
      </c>
      <c r="C529" s="39"/>
      <c r="D529" s="36" t="s">
        <v>10</v>
      </c>
      <c r="E529" s="87" t="str">
        <f>IF(C529="","",VLOOKUP(C529,利用者情報入力!A:D,4,FALSE))</f>
        <v/>
      </c>
      <c r="F529" s="88"/>
      <c r="G529" s="23"/>
      <c r="H529" s="23"/>
      <c r="I529" s="23"/>
    </row>
    <row r="530" spans="1:10" ht="12" customHeight="1" thickBot="1">
      <c r="A530" s="86"/>
      <c r="B530" s="36" t="s">
        <v>90</v>
      </c>
      <c r="C530" s="38" t="str">
        <f>IF(C529="","",VLOOKUP(C529,利用者情報入力!A:D,2,FALSE))</f>
        <v/>
      </c>
      <c r="D530" s="36" t="s">
        <v>9</v>
      </c>
      <c r="E530" s="89" t="str">
        <f>IF(C529="","",IF(VLOOKUP(C529,利用者情報入力!A:D,3,FALSE)="","",VLOOKUP(C529,利用者情報入力!A:D,3,FALSE)))</f>
        <v/>
      </c>
      <c r="F530" s="90"/>
      <c r="G530" s="91"/>
      <c r="H530" s="37"/>
      <c r="I530" s="22"/>
      <c r="J530" s="55" t="s">
        <v>86</v>
      </c>
    </row>
    <row r="531" spans="1:10" ht="12" customHeight="1">
      <c r="A531" s="29" t="s">
        <v>14</v>
      </c>
      <c r="B531" s="14" t="s">
        <v>3</v>
      </c>
      <c r="C531" s="29" t="s">
        <v>11</v>
      </c>
      <c r="D531" s="14"/>
      <c r="E531" s="29" t="s">
        <v>12</v>
      </c>
      <c r="F531" s="29" t="s">
        <v>2</v>
      </c>
      <c r="G531" s="29" t="s">
        <v>13</v>
      </c>
      <c r="H531" s="14" t="s">
        <v>15</v>
      </c>
      <c r="I531" s="15"/>
      <c r="J531" s="81">
        <f>SUM(G532:G539)</f>
        <v>0</v>
      </c>
    </row>
    <row r="532" spans="1:10" ht="12" customHeight="1">
      <c r="A532" s="31" t="s">
        <v>91</v>
      </c>
      <c r="B532" s="32"/>
      <c r="C532" s="67" t="str">
        <f>IF(B532=0,"",VLOOKUP(B532,サービスコード!A:C,2,FALSE))</f>
        <v/>
      </c>
      <c r="D532" s="68"/>
      <c r="E532" s="16" t="str">
        <f>IF(B532=0,"",VLOOKUP(B532,サービスコード!A:C,3,FALSE))</f>
        <v/>
      </c>
      <c r="F532" s="32"/>
      <c r="G532" s="17" t="str">
        <f t="shared" ref="G532:G539" si="43">IF(B532=0,"",(E532*F532))</f>
        <v/>
      </c>
      <c r="H532" s="18"/>
      <c r="I532" s="15"/>
      <c r="J532" s="82"/>
    </row>
    <row r="533" spans="1:10" ht="12" customHeight="1">
      <c r="A533" s="31" t="s">
        <v>92</v>
      </c>
      <c r="B533" s="33"/>
      <c r="C533" s="67" t="str">
        <f>IF(B533=0,"",VLOOKUP(B533,サービスコード!A:C,2,FALSE))</f>
        <v/>
      </c>
      <c r="D533" s="68"/>
      <c r="E533" s="16" t="str">
        <f>IF(B533=0,"",VLOOKUP(B533,サービスコード!A:C,3,FALSE))</f>
        <v/>
      </c>
      <c r="F533" s="33"/>
      <c r="G533" s="17" t="str">
        <f t="shared" si="43"/>
        <v/>
      </c>
      <c r="H533" s="19"/>
      <c r="I533" s="15"/>
      <c r="J533" s="83" t="s">
        <v>87</v>
      </c>
    </row>
    <row r="534" spans="1:10" ht="12" customHeight="1">
      <c r="A534" s="31" t="s">
        <v>93</v>
      </c>
      <c r="B534" s="33"/>
      <c r="C534" s="67" t="str">
        <f>IF(B534=0,"",VLOOKUP(B534,サービスコード!A:C,2,FALSE))</f>
        <v/>
      </c>
      <c r="D534" s="68"/>
      <c r="E534" s="16" t="str">
        <f>IF(B534=0,"",VLOOKUP(B534,サービスコード!A:C,3,FALSE))</f>
        <v/>
      </c>
      <c r="F534" s="33"/>
      <c r="G534" s="17" t="str">
        <f t="shared" si="43"/>
        <v/>
      </c>
      <c r="H534" s="19"/>
      <c r="I534" s="15"/>
      <c r="J534" s="84"/>
    </row>
    <row r="535" spans="1:10" ht="12" customHeight="1">
      <c r="A535" s="31" t="s">
        <v>94</v>
      </c>
      <c r="B535" s="33"/>
      <c r="C535" s="67" t="str">
        <f>IF(B535=0,"",VLOOKUP(B535,サービスコード!A:C,2,FALSE))</f>
        <v/>
      </c>
      <c r="D535" s="68"/>
      <c r="E535" s="16" t="str">
        <f>IF(B535=0,"",VLOOKUP(B535,サービスコード!A:C,3,FALSE))</f>
        <v/>
      </c>
      <c r="F535" s="33"/>
      <c r="G535" s="17" t="str">
        <f t="shared" si="43"/>
        <v/>
      </c>
      <c r="H535" s="19"/>
      <c r="I535" s="15"/>
      <c r="J535" s="81" t="str">
        <f>IF(E529="","0 ",J531*E529)</f>
        <v xml:space="preserve">0 </v>
      </c>
    </row>
    <row r="536" spans="1:10" ht="12" customHeight="1">
      <c r="A536" s="31" t="s">
        <v>95</v>
      </c>
      <c r="B536" s="33"/>
      <c r="C536" s="67" t="str">
        <f>IF(B536=0,"",VLOOKUP(B536,サービスコード!A:C,2,FALSE))</f>
        <v/>
      </c>
      <c r="D536" s="68"/>
      <c r="E536" s="16" t="str">
        <f>IF(B536=0,"",VLOOKUP(B536,サービスコード!A:C,3,FALSE))</f>
        <v/>
      </c>
      <c r="F536" s="33"/>
      <c r="G536" s="17" t="str">
        <f t="shared" si="43"/>
        <v/>
      </c>
      <c r="H536" s="19"/>
      <c r="I536" s="15"/>
      <c r="J536" s="82"/>
    </row>
    <row r="537" spans="1:10" ht="12" customHeight="1" thickBot="1">
      <c r="A537" s="31" t="s">
        <v>96</v>
      </c>
      <c r="B537" s="33"/>
      <c r="C537" s="67" t="str">
        <f>IF(B537=0,"",VLOOKUP(B537,サービスコード!A:C,2,FALSE))</f>
        <v/>
      </c>
      <c r="D537" s="68"/>
      <c r="E537" s="16" t="str">
        <f>IF(B537=0,"",VLOOKUP(B537,サービスコード!A:C,3,FALSE))</f>
        <v/>
      </c>
      <c r="F537" s="33"/>
      <c r="G537" s="17" t="str">
        <f t="shared" si="43"/>
        <v/>
      </c>
      <c r="H537" s="19"/>
      <c r="I537" s="15"/>
      <c r="J537" s="56" t="s">
        <v>4</v>
      </c>
    </row>
    <row r="538" spans="1:10" ht="12" customHeight="1">
      <c r="A538" s="31" t="s">
        <v>97</v>
      </c>
      <c r="B538" s="33"/>
      <c r="C538" s="67" t="str">
        <f>IF(B538=0,"",VLOOKUP(B538,サービスコード!A:C,2,FALSE))</f>
        <v/>
      </c>
      <c r="D538" s="68"/>
      <c r="E538" s="16" t="str">
        <f>IF(B538=0,"",VLOOKUP(B538,サービスコード!A:C,3,FALSE))</f>
        <v/>
      </c>
      <c r="F538" s="33"/>
      <c r="G538" s="17" t="str">
        <f t="shared" si="43"/>
        <v/>
      </c>
      <c r="H538" s="19"/>
      <c r="I538" s="15"/>
      <c r="J538" s="69">
        <f>J531-J535</f>
        <v>0</v>
      </c>
    </row>
    <row r="539" spans="1:10" ht="12" customHeight="1" thickBot="1">
      <c r="A539" s="31" t="s">
        <v>98</v>
      </c>
      <c r="B539" s="34"/>
      <c r="C539" s="67" t="str">
        <f>IF(B539=0,"",VLOOKUP(B539,サービスコード!A:C,2,FALSE))</f>
        <v/>
      </c>
      <c r="D539" s="68"/>
      <c r="E539" s="16" t="str">
        <f>IF(B539=0,"",VLOOKUP(B539,サービスコード!A:C,3,FALSE))</f>
        <v/>
      </c>
      <c r="F539" s="34"/>
      <c r="G539" s="17" t="str">
        <f t="shared" si="43"/>
        <v/>
      </c>
      <c r="H539" s="20"/>
      <c r="I539" s="15"/>
      <c r="J539" s="70"/>
    </row>
    <row r="540" spans="1:10" ht="12" customHeight="1" thickBot="1">
      <c r="A540" s="21"/>
      <c r="B540" s="21"/>
      <c r="C540" s="21"/>
      <c r="D540" s="21"/>
      <c r="E540" s="21"/>
      <c r="F540" s="21"/>
      <c r="G540" s="21"/>
      <c r="H540" s="21"/>
    </row>
    <row r="541" spans="1:10" ht="12" customHeight="1" thickBot="1">
      <c r="A541" s="85">
        <f>A529+1</f>
        <v>45</v>
      </c>
      <c r="B541" s="36" t="s">
        <v>89</v>
      </c>
      <c r="C541" s="39"/>
      <c r="D541" s="36" t="s">
        <v>10</v>
      </c>
      <c r="E541" s="87" t="str">
        <f>IF(C541="","",VLOOKUP(C541,利用者情報入力!A:D,4,FALSE))</f>
        <v/>
      </c>
      <c r="F541" s="88"/>
      <c r="G541" s="23"/>
      <c r="H541" s="23"/>
      <c r="I541" s="23"/>
    </row>
    <row r="542" spans="1:10" ht="12" customHeight="1" thickBot="1">
      <c r="A542" s="86"/>
      <c r="B542" s="36" t="s">
        <v>90</v>
      </c>
      <c r="C542" s="38" t="str">
        <f>IF(C541="","",VLOOKUP(C541,利用者情報入力!A:D,2,FALSE))</f>
        <v/>
      </c>
      <c r="D542" s="36" t="s">
        <v>9</v>
      </c>
      <c r="E542" s="89" t="str">
        <f>IF(C541="","",IF(VLOOKUP(C541,利用者情報入力!A:D,3,FALSE)="","",VLOOKUP(C541,利用者情報入力!A:D,3,FALSE)))</f>
        <v/>
      </c>
      <c r="F542" s="90"/>
      <c r="G542" s="91"/>
      <c r="H542" s="37"/>
      <c r="I542" s="22"/>
      <c r="J542" s="55" t="s">
        <v>86</v>
      </c>
    </row>
    <row r="543" spans="1:10" ht="12" customHeight="1">
      <c r="A543" s="29" t="s">
        <v>14</v>
      </c>
      <c r="B543" s="14" t="s">
        <v>3</v>
      </c>
      <c r="C543" s="29" t="s">
        <v>11</v>
      </c>
      <c r="D543" s="14"/>
      <c r="E543" s="29" t="s">
        <v>12</v>
      </c>
      <c r="F543" s="29" t="s">
        <v>2</v>
      </c>
      <c r="G543" s="29" t="s">
        <v>13</v>
      </c>
      <c r="H543" s="14" t="s">
        <v>15</v>
      </c>
      <c r="I543" s="15"/>
      <c r="J543" s="81">
        <f>SUM(G544:G551)</f>
        <v>0</v>
      </c>
    </row>
    <row r="544" spans="1:10" ht="12" customHeight="1">
      <c r="A544" s="31" t="s">
        <v>91</v>
      </c>
      <c r="B544" s="32"/>
      <c r="C544" s="67" t="str">
        <f>IF(B544=0,"",VLOOKUP(B544,サービスコード!A:C,2,FALSE))</f>
        <v/>
      </c>
      <c r="D544" s="68"/>
      <c r="E544" s="16" t="str">
        <f>IF(B544=0,"",VLOOKUP(B544,サービスコード!A:C,3,FALSE))</f>
        <v/>
      </c>
      <c r="F544" s="32"/>
      <c r="G544" s="17" t="str">
        <f t="shared" ref="G544:G551" si="44">IF(B544=0,"",(E544*F544))</f>
        <v/>
      </c>
      <c r="H544" s="18"/>
      <c r="I544" s="15"/>
      <c r="J544" s="82"/>
    </row>
    <row r="545" spans="1:10" ht="12" customHeight="1">
      <c r="A545" s="31" t="s">
        <v>92</v>
      </c>
      <c r="B545" s="33"/>
      <c r="C545" s="67" t="str">
        <f>IF(B545=0,"",VLOOKUP(B545,サービスコード!A:C,2,FALSE))</f>
        <v/>
      </c>
      <c r="D545" s="68"/>
      <c r="E545" s="16" t="str">
        <f>IF(B545=0,"",VLOOKUP(B545,サービスコード!A:C,3,FALSE))</f>
        <v/>
      </c>
      <c r="F545" s="33"/>
      <c r="G545" s="17" t="str">
        <f t="shared" si="44"/>
        <v/>
      </c>
      <c r="H545" s="19"/>
      <c r="I545" s="15"/>
      <c r="J545" s="83" t="s">
        <v>87</v>
      </c>
    </row>
    <row r="546" spans="1:10" ht="12" customHeight="1">
      <c r="A546" s="31" t="s">
        <v>93</v>
      </c>
      <c r="B546" s="33"/>
      <c r="C546" s="67" t="str">
        <f>IF(B546=0,"",VLOOKUP(B546,サービスコード!A:C,2,FALSE))</f>
        <v/>
      </c>
      <c r="D546" s="68"/>
      <c r="E546" s="16" t="str">
        <f>IF(B546=0,"",VLOOKUP(B546,サービスコード!A:C,3,FALSE))</f>
        <v/>
      </c>
      <c r="F546" s="33"/>
      <c r="G546" s="17" t="str">
        <f t="shared" si="44"/>
        <v/>
      </c>
      <c r="H546" s="19"/>
      <c r="I546" s="15"/>
      <c r="J546" s="84"/>
    </row>
    <row r="547" spans="1:10" ht="12" customHeight="1">
      <c r="A547" s="31" t="s">
        <v>94</v>
      </c>
      <c r="B547" s="33"/>
      <c r="C547" s="67" t="str">
        <f>IF(B547=0,"",VLOOKUP(B547,サービスコード!A:C,2,FALSE))</f>
        <v/>
      </c>
      <c r="D547" s="68"/>
      <c r="E547" s="16" t="str">
        <f>IF(B547=0,"",VLOOKUP(B547,サービスコード!A:C,3,FALSE))</f>
        <v/>
      </c>
      <c r="F547" s="33"/>
      <c r="G547" s="17" t="str">
        <f t="shared" si="44"/>
        <v/>
      </c>
      <c r="H547" s="19"/>
      <c r="I547" s="15"/>
      <c r="J547" s="81" t="str">
        <f>IF(E541="","0 ",J543*E541)</f>
        <v xml:space="preserve">0 </v>
      </c>
    </row>
    <row r="548" spans="1:10" ht="12" customHeight="1">
      <c r="A548" s="31" t="s">
        <v>95</v>
      </c>
      <c r="B548" s="33"/>
      <c r="C548" s="67" t="str">
        <f>IF(B548=0,"",VLOOKUP(B548,サービスコード!A:C,2,FALSE))</f>
        <v/>
      </c>
      <c r="D548" s="68"/>
      <c r="E548" s="16" t="str">
        <f>IF(B548=0,"",VLOOKUP(B548,サービスコード!A:C,3,FALSE))</f>
        <v/>
      </c>
      <c r="F548" s="33"/>
      <c r="G548" s="17" t="str">
        <f t="shared" si="44"/>
        <v/>
      </c>
      <c r="H548" s="19"/>
      <c r="I548" s="15"/>
      <c r="J548" s="82"/>
    </row>
    <row r="549" spans="1:10" ht="12" customHeight="1" thickBot="1">
      <c r="A549" s="31" t="s">
        <v>96</v>
      </c>
      <c r="B549" s="33"/>
      <c r="C549" s="67" t="str">
        <f>IF(B549=0,"",VLOOKUP(B549,サービスコード!A:C,2,FALSE))</f>
        <v/>
      </c>
      <c r="D549" s="68"/>
      <c r="E549" s="16" t="str">
        <f>IF(B549=0,"",VLOOKUP(B549,サービスコード!A:C,3,FALSE))</f>
        <v/>
      </c>
      <c r="F549" s="33"/>
      <c r="G549" s="17" t="str">
        <f t="shared" si="44"/>
        <v/>
      </c>
      <c r="H549" s="19"/>
      <c r="I549" s="15"/>
      <c r="J549" s="56" t="s">
        <v>4</v>
      </c>
    </row>
    <row r="550" spans="1:10" ht="12" customHeight="1">
      <c r="A550" s="31" t="s">
        <v>97</v>
      </c>
      <c r="B550" s="33"/>
      <c r="C550" s="67" t="str">
        <f>IF(B550=0,"",VLOOKUP(B550,サービスコード!A:C,2,FALSE))</f>
        <v/>
      </c>
      <c r="D550" s="68"/>
      <c r="E550" s="16" t="str">
        <f>IF(B550=0,"",VLOOKUP(B550,サービスコード!A:C,3,FALSE))</f>
        <v/>
      </c>
      <c r="F550" s="33"/>
      <c r="G550" s="17" t="str">
        <f t="shared" si="44"/>
        <v/>
      </c>
      <c r="H550" s="19"/>
      <c r="I550" s="15"/>
      <c r="J550" s="69">
        <f>J543-J547</f>
        <v>0</v>
      </c>
    </row>
    <row r="551" spans="1:10" ht="12" customHeight="1" thickBot="1">
      <c r="A551" s="31" t="s">
        <v>98</v>
      </c>
      <c r="B551" s="34"/>
      <c r="C551" s="67" t="str">
        <f>IF(B551=0,"",VLOOKUP(B551,サービスコード!A:C,2,FALSE))</f>
        <v/>
      </c>
      <c r="D551" s="68"/>
      <c r="E551" s="16" t="str">
        <f>IF(B551=0,"",VLOOKUP(B551,サービスコード!A:C,3,FALSE))</f>
        <v/>
      </c>
      <c r="F551" s="34"/>
      <c r="G551" s="17" t="str">
        <f t="shared" si="44"/>
        <v/>
      </c>
      <c r="H551" s="20"/>
      <c r="I551" s="15"/>
      <c r="J551" s="70"/>
    </row>
    <row r="552" spans="1:10" ht="12" customHeight="1" thickBot="1">
      <c r="A552" s="21"/>
      <c r="B552" s="21"/>
      <c r="C552" s="21"/>
      <c r="D552" s="21"/>
      <c r="E552" s="21"/>
      <c r="F552" s="21"/>
      <c r="G552" s="21"/>
      <c r="H552" s="21"/>
    </row>
    <row r="553" spans="1:10" ht="12" customHeight="1" thickBot="1">
      <c r="A553" s="85">
        <f>A541+1</f>
        <v>46</v>
      </c>
      <c r="B553" s="36" t="s">
        <v>89</v>
      </c>
      <c r="C553" s="39"/>
      <c r="D553" s="36" t="s">
        <v>10</v>
      </c>
      <c r="E553" s="87" t="str">
        <f>IF(C553="","",VLOOKUP(C553,利用者情報入力!A:D,4,FALSE))</f>
        <v/>
      </c>
      <c r="F553" s="88"/>
      <c r="G553" s="23"/>
      <c r="H553" s="23"/>
      <c r="I553" s="23"/>
    </row>
    <row r="554" spans="1:10" ht="12" customHeight="1" thickBot="1">
      <c r="A554" s="86"/>
      <c r="B554" s="36" t="s">
        <v>90</v>
      </c>
      <c r="C554" s="38" t="str">
        <f>IF(C553="","",VLOOKUP(C553,利用者情報入力!A:D,2,FALSE))</f>
        <v/>
      </c>
      <c r="D554" s="36" t="s">
        <v>9</v>
      </c>
      <c r="E554" s="89" t="str">
        <f>IF(C553="","",IF(VLOOKUP(C553,利用者情報入力!A:D,3,FALSE)="","",VLOOKUP(C553,利用者情報入力!A:D,3,FALSE)))</f>
        <v/>
      </c>
      <c r="F554" s="90"/>
      <c r="G554" s="91"/>
      <c r="H554" s="37"/>
      <c r="I554" s="22"/>
      <c r="J554" s="55" t="s">
        <v>86</v>
      </c>
    </row>
    <row r="555" spans="1:10" ht="12" customHeight="1">
      <c r="A555" s="29" t="s">
        <v>14</v>
      </c>
      <c r="B555" s="14" t="s">
        <v>3</v>
      </c>
      <c r="C555" s="29" t="s">
        <v>11</v>
      </c>
      <c r="D555" s="14"/>
      <c r="E555" s="29" t="s">
        <v>12</v>
      </c>
      <c r="F555" s="29" t="s">
        <v>2</v>
      </c>
      <c r="G555" s="29" t="s">
        <v>13</v>
      </c>
      <c r="H555" s="14" t="s">
        <v>15</v>
      </c>
      <c r="I555" s="15"/>
      <c r="J555" s="81">
        <f>SUM(G556:G563)</f>
        <v>0</v>
      </c>
    </row>
    <row r="556" spans="1:10" ht="12" customHeight="1">
      <c r="A556" s="31" t="s">
        <v>91</v>
      </c>
      <c r="B556" s="32"/>
      <c r="C556" s="67" t="str">
        <f>IF(B556=0,"",VLOOKUP(B556,サービスコード!A:C,2,FALSE))</f>
        <v/>
      </c>
      <c r="D556" s="68"/>
      <c r="E556" s="16" t="str">
        <f>IF(B556=0,"",VLOOKUP(B556,サービスコード!A:C,3,FALSE))</f>
        <v/>
      </c>
      <c r="F556" s="32"/>
      <c r="G556" s="17" t="str">
        <f t="shared" ref="G556:G563" si="45">IF(B556=0,"",(E556*F556))</f>
        <v/>
      </c>
      <c r="H556" s="18"/>
      <c r="I556" s="15"/>
      <c r="J556" s="82"/>
    </row>
    <row r="557" spans="1:10" ht="12" customHeight="1">
      <c r="A557" s="31" t="s">
        <v>92</v>
      </c>
      <c r="B557" s="33"/>
      <c r="C557" s="67" t="str">
        <f>IF(B557=0,"",VLOOKUP(B557,サービスコード!A:C,2,FALSE))</f>
        <v/>
      </c>
      <c r="D557" s="68"/>
      <c r="E557" s="16" t="str">
        <f>IF(B557=0,"",VLOOKUP(B557,サービスコード!A:C,3,FALSE))</f>
        <v/>
      </c>
      <c r="F557" s="33"/>
      <c r="G557" s="17" t="str">
        <f t="shared" si="45"/>
        <v/>
      </c>
      <c r="H557" s="19"/>
      <c r="I557" s="15"/>
      <c r="J557" s="83" t="s">
        <v>87</v>
      </c>
    </row>
    <row r="558" spans="1:10" ht="12" customHeight="1">
      <c r="A558" s="31" t="s">
        <v>93</v>
      </c>
      <c r="B558" s="33"/>
      <c r="C558" s="67" t="str">
        <f>IF(B558=0,"",VLOOKUP(B558,サービスコード!A:C,2,FALSE))</f>
        <v/>
      </c>
      <c r="D558" s="68"/>
      <c r="E558" s="16" t="str">
        <f>IF(B558=0,"",VLOOKUP(B558,サービスコード!A:C,3,FALSE))</f>
        <v/>
      </c>
      <c r="F558" s="33"/>
      <c r="G558" s="17" t="str">
        <f t="shared" si="45"/>
        <v/>
      </c>
      <c r="H558" s="19"/>
      <c r="I558" s="15"/>
      <c r="J558" s="84"/>
    </row>
    <row r="559" spans="1:10" ht="12" customHeight="1">
      <c r="A559" s="31" t="s">
        <v>94</v>
      </c>
      <c r="B559" s="33"/>
      <c r="C559" s="67" t="str">
        <f>IF(B559=0,"",VLOOKUP(B559,サービスコード!A:C,2,FALSE))</f>
        <v/>
      </c>
      <c r="D559" s="68"/>
      <c r="E559" s="16" t="str">
        <f>IF(B559=0,"",VLOOKUP(B559,サービスコード!A:C,3,FALSE))</f>
        <v/>
      </c>
      <c r="F559" s="33"/>
      <c r="G559" s="17" t="str">
        <f t="shared" si="45"/>
        <v/>
      </c>
      <c r="H559" s="19"/>
      <c r="I559" s="15"/>
      <c r="J559" s="81" t="str">
        <f>IF(E553="","0 ",J555*E553)</f>
        <v xml:space="preserve">0 </v>
      </c>
    </row>
    <row r="560" spans="1:10" ht="12" customHeight="1">
      <c r="A560" s="31" t="s">
        <v>95</v>
      </c>
      <c r="B560" s="33"/>
      <c r="C560" s="67" t="str">
        <f>IF(B560=0,"",VLOOKUP(B560,サービスコード!A:C,2,FALSE))</f>
        <v/>
      </c>
      <c r="D560" s="68"/>
      <c r="E560" s="16" t="str">
        <f>IF(B560=0,"",VLOOKUP(B560,サービスコード!A:C,3,FALSE))</f>
        <v/>
      </c>
      <c r="F560" s="33"/>
      <c r="G560" s="17" t="str">
        <f t="shared" si="45"/>
        <v/>
      </c>
      <c r="H560" s="19"/>
      <c r="I560" s="15"/>
      <c r="J560" s="82"/>
    </row>
    <row r="561" spans="1:10" ht="12" customHeight="1" thickBot="1">
      <c r="A561" s="31" t="s">
        <v>96</v>
      </c>
      <c r="B561" s="33"/>
      <c r="C561" s="67" t="str">
        <f>IF(B561=0,"",VLOOKUP(B561,サービスコード!A:C,2,FALSE))</f>
        <v/>
      </c>
      <c r="D561" s="68"/>
      <c r="E561" s="16" t="str">
        <f>IF(B561=0,"",VLOOKUP(B561,サービスコード!A:C,3,FALSE))</f>
        <v/>
      </c>
      <c r="F561" s="33"/>
      <c r="G561" s="17" t="str">
        <f t="shared" si="45"/>
        <v/>
      </c>
      <c r="H561" s="19"/>
      <c r="I561" s="15"/>
      <c r="J561" s="56" t="s">
        <v>4</v>
      </c>
    </row>
    <row r="562" spans="1:10" ht="12" customHeight="1">
      <c r="A562" s="31" t="s">
        <v>97</v>
      </c>
      <c r="B562" s="33"/>
      <c r="C562" s="67" t="str">
        <f>IF(B562=0,"",VLOOKUP(B562,サービスコード!A:C,2,FALSE))</f>
        <v/>
      </c>
      <c r="D562" s="68"/>
      <c r="E562" s="16" t="str">
        <f>IF(B562=0,"",VLOOKUP(B562,サービスコード!A:C,3,FALSE))</f>
        <v/>
      </c>
      <c r="F562" s="33"/>
      <c r="G562" s="17" t="str">
        <f t="shared" si="45"/>
        <v/>
      </c>
      <c r="H562" s="19"/>
      <c r="I562" s="15"/>
      <c r="J562" s="69">
        <f>J555-J559</f>
        <v>0</v>
      </c>
    </row>
    <row r="563" spans="1:10" ht="12" customHeight="1" thickBot="1">
      <c r="A563" s="31" t="s">
        <v>98</v>
      </c>
      <c r="B563" s="34"/>
      <c r="C563" s="67" t="str">
        <f>IF(B563=0,"",VLOOKUP(B563,サービスコード!A:C,2,FALSE))</f>
        <v/>
      </c>
      <c r="D563" s="68"/>
      <c r="E563" s="16" t="str">
        <f>IF(B563=0,"",VLOOKUP(B563,サービスコード!A:C,3,FALSE))</f>
        <v/>
      </c>
      <c r="F563" s="34"/>
      <c r="G563" s="17" t="str">
        <f t="shared" si="45"/>
        <v/>
      </c>
      <c r="H563" s="20"/>
      <c r="I563" s="15"/>
      <c r="J563" s="70"/>
    </row>
    <row r="564" spans="1:10" ht="12" customHeight="1" thickBot="1">
      <c r="A564" s="21"/>
      <c r="B564" s="21"/>
      <c r="C564" s="21"/>
      <c r="D564" s="21"/>
      <c r="E564" s="21"/>
      <c r="F564" s="21"/>
      <c r="G564" s="21"/>
      <c r="H564" s="21"/>
    </row>
    <row r="565" spans="1:10" ht="12" customHeight="1" thickBot="1">
      <c r="A565" s="85">
        <f>A553+1</f>
        <v>47</v>
      </c>
      <c r="B565" s="36" t="s">
        <v>89</v>
      </c>
      <c r="C565" s="39"/>
      <c r="D565" s="36" t="s">
        <v>10</v>
      </c>
      <c r="E565" s="87" t="str">
        <f>IF(C565="","",VLOOKUP(C565,利用者情報入力!A:D,4,FALSE))</f>
        <v/>
      </c>
      <c r="F565" s="88"/>
      <c r="G565" s="23"/>
      <c r="H565" s="23"/>
      <c r="I565" s="23"/>
    </row>
    <row r="566" spans="1:10" ht="12" customHeight="1" thickBot="1">
      <c r="A566" s="86"/>
      <c r="B566" s="36" t="s">
        <v>90</v>
      </c>
      <c r="C566" s="38" t="str">
        <f>IF(C565="","",VLOOKUP(C565,利用者情報入力!A:D,2,FALSE))</f>
        <v/>
      </c>
      <c r="D566" s="36" t="s">
        <v>9</v>
      </c>
      <c r="E566" s="89" t="str">
        <f>IF(C565="","",IF(VLOOKUP(C565,利用者情報入力!A:D,3,FALSE)="","",VLOOKUP(C565,利用者情報入力!A:D,3,FALSE)))</f>
        <v/>
      </c>
      <c r="F566" s="90"/>
      <c r="G566" s="91"/>
      <c r="H566" s="37"/>
      <c r="I566" s="22"/>
      <c r="J566" s="55" t="s">
        <v>86</v>
      </c>
    </row>
    <row r="567" spans="1:10" ht="12" customHeight="1">
      <c r="A567" s="29" t="s">
        <v>14</v>
      </c>
      <c r="B567" s="14" t="s">
        <v>3</v>
      </c>
      <c r="C567" s="29" t="s">
        <v>11</v>
      </c>
      <c r="D567" s="14"/>
      <c r="E567" s="29" t="s">
        <v>12</v>
      </c>
      <c r="F567" s="29" t="s">
        <v>2</v>
      </c>
      <c r="G567" s="29" t="s">
        <v>13</v>
      </c>
      <c r="H567" s="14" t="s">
        <v>15</v>
      </c>
      <c r="I567" s="15"/>
      <c r="J567" s="81">
        <f>SUM(G568:G575)</f>
        <v>0</v>
      </c>
    </row>
    <row r="568" spans="1:10" ht="12" customHeight="1">
      <c r="A568" s="31" t="s">
        <v>91</v>
      </c>
      <c r="B568" s="32"/>
      <c r="C568" s="67" t="str">
        <f>IF(B568=0,"",VLOOKUP(B568,サービスコード!A:C,2,FALSE))</f>
        <v/>
      </c>
      <c r="D568" s="68"/>
      <c r="E568" s="16" t="str">
        <f>IF(B568=0,"",VLOOKUP(B568,サービスコード!A:C,3,FALSE))</f>
        <v/>
      </c>
      <c r="F568" s="32"/>
      <c r="G568" s="17" t="str">
        <f t="shared" ref="G568:G575" si="46">IF(B568=0,"",(E568*F568))</f>
        <v/>
      </c>
      <c r="H568" s="18"/>
      <c r="I568" s="15"/>
      <c r="J568" s="82"/>
    </row>
    <row r="569" spans="1:10" ht="12" customHeight="1">
      <c r="A569" s="31" t="s">
        <v>92</v>
      </c>
      <c r="B569" s="33"/>
      <c r="C569" s="67" t="str">
        <f>IF(B569=0,"",VLOOKUP(B569,サービスコード!A:C,2,FALSE))</f>
        <v/>
      </c>
      <c r="D569" s="68"/>
      <c r="E569" s="16" t="str">
        <f>IF(B569=0,"",VLOOKUP(B569,サービスコード!A:C,3,FALSE))</f>
        <v/>
      </c>
      <c r="F569" s="33"/>
      <c r="G569" s="17" t="str">
        <f t="shared" si="46"/>
        <v/>
      </c>
      <c r="H569" s="19"/>
      <c r="I569" s="15"/>
      <c r="J569" s="83" t="s">
        <v>87</v>
      </c>
    </row>
    <row r="570" spans="1:10" ht="12" customHeight="1">
      <c r="A570" s="31" t="s">
        <v>93</v>
      </c>
      <c r="B570" s="33"/>
      <c r="C570" s="67" t="str">
        <f>IF(B570=0,"",VLOOKUP(B570,サービスコード!A:C,2,FALSE))</f>
        <v/>
      </c>
      <c r="D570" s="68"/>
      <c r="E570" s="16" t="str">
        <f>IF(B570=0,"",VLOOKUP(B570,サービスコード!A:C,3,FALSE))</f>
        <v/>
      </c>
      <c r="F570" s="33"/>
      <c r="G570" s="17" t="str">
        <f t="shared" si="46"/>
        <v/>
      </c>
      <c r="H570" s="19"/>
      <c r="I570" s="15"/>
      <c r="J570" s="84"/>
    </row>
    <row r="571" spans="1:10" ht="12" customHeight="1">
      <c r="A571" s="31" t="s">
        <v>94</v>
      </c>
      <c r="B571" s="33"/>
      <c r="C571" s="67" t="str">
        <f>IF(B571=0,"",VLOOKUP(B571,サービスコード!A:C,2,FALSE))</f>
        <v/>
      </c>
      <c r="D571" s="68"/>
      <c r="E571" s="16" t="str">
        <f>IF(B571=0,"",VLOOKUP(B571,サービスコード!A:C,3,FALSE))</f>
        <v/>
      </c>
      <c r="F571" s="33"/>
      <c r="G571" s="17" t="str">
        <f t="shared" si="46"/>
        <v/>
      </c>
      <c r="H571" s="19"/>
      <c r="I571" s="15"/>
      <c r="J571" s="81" t="str">
        <f>IF(E565="","0 ",J567*E565)</f>
        <v xml:space="preserve">0 </v>
      </c>
    </row>
    <row r="572" spans="1:10" ht="12" customHeight="1">
      <c r="A572" s="31" t="s">
        <v>95</v>
      </c>
      <c r="B572" s="33"/>
      <c r="C572" s="67" t="str">
        <f>IF(B572=0,"",VLOOKUP(B572,サービスコード!A:C,2,FALSE))</f>
        <v/>
      </c>
      <c r="D572" s="68"/>
      <c r="E572" s="16" t="str">
        <f>IF(B572=0,"",VLOOKUP(B572,サービスコード!A:C,3,FALSE))</f>
        <v/>
      </c>
      <c r="F572" s="33"/>
      <c r="G572" s="17" t="str">
        <f t="shared" si="46"/>
        <v/>
      </c>
      <c r="H572" s="19"/>
      <c r="I572" s="15"/>
      <c r="J572" s="82"/>
    </row>
    <row r="573" spans="1:10" ht="12" customHeight="1" thickBot="1">
      <c r="A573" s="31" t="s">
        <v>96</v>
      </c>
      <c r="B573" s="33"/>
      <c r="C573" s="67" t="str">
        <f>IF(B573=0,"",VLOOKUP(B573,サービスコード!A:C,2,FALSE))</f>
        <v/>
      </c>
      <c r="D573" s="68"/>
      <c r="E573" s="16" t="str">
        <f>IF(B573=0,"",VLOOKUP(B573,サービスコード!A:C,3,FALSE))</f>
        <v/>
      </c>
      <c r="F573" s="33"/>
      <c r="G573" s="17" t="str">
        <f t="shared" si="46"/>
        <v/>
      </c>
      <c r="H573" s="19"/>
      <c r="I573" s="15"/>
      <c r="J573" s="56" t="s">
        <v>4</v>
      </c>
    </row>
    <row r="574" spans="1:10" ht="12" customHeight="1">
      <c r="A574" s="31" t="s">
        <v>97</v>
      </c>
      <c r="B574" s="33"/>
      <c r="C574" s="67" t="str">
        <f>IF(B574=0,"",VLOOKUP(B574,サービスコード!A:C,2,FALSE))</f>
        <v/>
      </c>
      <c r="D574" s="68"/>
      <c r="E574" s="16" t="str">
        <f>IF(B574=0,"",VLOOKUP(B574,サービスコード!A:C,3,FALSE))</f>
        <v/>
      </c>
      <c r="F574" s="33"/>
      <c r="G574" s="17" t="str">
        <f t="shared" si="46"/>
        <v/>
      </c>
      <c r="H574" s="19"/>
      <c r="I574" s="15"/>
      <c r="J574" s="69">
        <f>J567-J571</f>
        <v>0</v>
      </c>
    </row>
    <row r="575" spans="1:10" ht="12" customHeight="1" thickBot="1">
      <c r="A575" s="31" t="s">
        <v>98</v>
      </c>
      <c r="B575" s="34"/>
      <c r="C575" s="67" t="str">
        <f>IF(B575=0,"",VLOOKUP(B575,サービスコード!A:C,2,FALSE))</f>
        <v/>
      </c>
      <c r="D575" s="68"/>
      <c r="E575" s="16" t="str">
        <f>IF(B575=0,"",VLOOKUP(B575,サービスコード!A:C,3,FALSE))</f>
        <v/>
      </c>
      <c r="F575" s="34"/>
      <c r="G575" s="17" t="str">
        <f t="shared" si="46"/>
        <v/>
      </c>
      <c r="H575" s="20"/>
      <c r="I575" s="15"/>
      <c r="J575" s="70"/>
    </row>
    <row r="576" spans="1:10" ht="12" customHeight="1" thickBot="1">
      <c r="A576" s="21"/>
      <c r="B576" s="21"/>
      <c r="C576" s="21"/>
      <c r="D576" s="21"/>
      <c r="E576" s="21"/>
      <c r="F576" s="21"/>
      <c r="G576" s="21"/>
      <c r="H576" s="21"/>
    </row>
    <row r="577" spans="1:10" ht="12" customHeight="1" thickBot="1">
      <c r="A577" s="85">
        <f>A565+1</f>
        <v>48</v>
      </c>
      <c r="B577" s="36" t="s">
        <v>89</v>
      </c>
      <c r="C577" s="39"/>
      <c r="D577" s="36" t="s">
        <v>10</v>
      </c>
      <c r="E577" s="87" t="str">
        <f>IF(C577="","",VLOOKUP(C577,利用者情報入力!A:D,4,FALSE))</f>
        <v/>
      </c>
      <c r="F577" s="88"/>
      <c r="G577" s="23"/>
      <c r="H577" s="23"/>
      <c r="I577" s="23"/>
    </row>
    <row r="578" spans="1:10" ht="12" customHeight="1" thickBot="1">
      <c r="A578" s="86"/>
      <c r="B578" s="36" t="s">
        <v>90</v>
      </c>
      <c r="C578" s="38" t="str">
        <f>IF(C577="","",VLOOKUP(C577,利用者情報入力!A:D,2,FALSE))</f>
        <v/>
      </c>
      <c r="D578" s="36" t="s">
        <v>9</v>
      </c>
      <c r="E578" s="89" t="str">
        <f>IF(C577="","",IF(VLOOKUP(C577,利用者情報入力!A:D,3,FALSE)="","",VLOOKUP(C577,利用者情報入力!A:D,3,FALSE)))</f>
        <v/>
      </c>
      <c r="F578" s="90"/>
      <c r="G578" s="91"/>
      <c r="H578" s="37"/>
      <c r="I578" s="22"/>
      <c r="J578" s="55" t="s">
        <v>86</v>
      </c>
    </row>
    <row r="579" spans="1:10" ht="12" customHeight="1">
      <c r="A579" s="29" t="s">
        <v>14</v>
      </c>
      <c r="B579" s="14" t="s">
        <v>3</v>
      </c>
      <c r="C579" s="29" t="s">
        <v>11</v>
      </c>
      <c r="D579" s="14"/>
      <c r="E579" s="29" t="s">
        <v>12</v>
      </c>
      <c r="F579" s="29" t="s">
        <v>2</v>
      </c>
      <c r="G579" s="29" t="s">
        <v>13</v>
      </c>
      <c r="H579" s="14" t="s">
        <v>15</v>
      </c>
      <c r="I579" s="15"/>
      <c r="J579" s="81">
        <f>SUM(G580:G587)</f>
        <v>0</v>
      </c>
    </row>
    <row r="580" spans="1:10" ht="12" customHeight="1">
      <c r="A580" s="31" t="s">
        <v>91</v>
      </c>
      <c r="B580" s="32"/>
      <c r="C580" s="67" t="str">
        <f>IF(B580=0,"",VLOOKUP(B580,サービスコード!A:C,2,FALSE))</f>
        <v/>
      </c>
      <c r="D580" s="68"/>
      <c r="E580" s="16" t="str">
        <f>IF(B580=0,"",VLOOKUP(B580,サービスコード!A:C,3,FALSE))</f>
        <v/>
      </c>
      <c r="F580" s="32"/>
      <c r="G580" s="17" t="str">
        <f t="shared" ref="G580:G587" si="47">IF(B580=0,"",(E580*F580))</f>
        <v/>
      </c>
      <c r="H580" s="18"/>
      <c r="I580" s="15"/>
      <c r="J580" s="82"/>
    </row>
    <row r="581" spans="1:10" ht="12" customHeight="1">
      <c r="A581" s="31" t="s">
        <v>92</v>
      </c>
      <c r="B581" s="33"/>
      <c r="C581" s="67" t="str">
        <f>IF(B581=0,"",VLOOKUP(B581,サービスコード!A:C,2,FALSE))</f>
        <v/>
      </c>
      <c r="D581" s="68"/>
      <c r="E581" s="16" t="str">
        <f>IF(B581=0,"",VLOOKUP(B581,サービスコード!A:C,3,FALSE))</f>
        <v/>
      </c>
      <c r="F581" s="33"/>
      <c r="G581" s="17" t="str">
        <f t="shared" si="47"/>
        <v/>
      </c>
      <c r="H581" s="19"/>
      <c r="I581" s="15"/>
      <c r="J581" s="83" t="s">
        <v>87</v>
      </c>
    </row>
    <row r="582" spans="1:10" ht="12" customHeight="1">
      <c r="A582" s="31" t="s">
        <v>93</v>
      </c>
      <c r="B582" s="33"/>
      <c r="C582" s="67" t="str">
        <f>IF(B582=0,"",VLOOKUP(B582,サービスコード!A:C,2,FALSE))</f>
        <v/>
      </c>
      <c r="D582" s="68"/>
      <c r="E582" s="16" t="str">
        <f>IF(B582=0,"",VLOOKUP(B582,サービスコード!A:C,3,FALSE))</f>
        <v/>
      </c>
      <c r="F582" s="33"/>
      <c r="G582" s="17" t="str">
        <f t="shared" si="47"/>
        <v/>
      </c>
      <c r="H582" s="19"/>
      <c r="I582" s="15"/>
      <c r="J582" s="84"/>
    </row>
    <row r="583" spans="1:10" ht="12" customHeight="1">
      <c r="A583" s="31" t="s">
        <v>94</v>
      </c>
      <c r="B583" s="33"/>
      <c r="C583" s="67" t="str">
        <f>IF(B583=0,"",VLOOKUP(B583,サービスコード!A:C,2,FALSE))</f>
        <v/>
      </c>
      <c r="D583" s="68"/>
      <c r="E583" s="16" t="str">
        <f>IF(B583=0,"",VLOOKUP(B583,サービスコード!A:C,3,FALSE))</f>
        <v/>
      </c>
      <c r="F583" s="33"/>
      <c r="G583" s="17" t="str">
        <f t="shared" si="47"/>
        <v/>
      </c>
      <c r="H583" s="19"/>
      <c r="I583" s="15"/>
      <c r="J583" s="81" t="str">
        <f>IF(E577="","0 ",J579*E577)</f>
        <v xml:space="preserve">0 </v>
      </c>
    </row>
    <row r="584" spans="1:10" ht="12" customHeight="1">
      <c r="A584" s="31" t="s">
        <v>95</v>
      </c>
      <c r="B584" s="33"/>
      <c r="C584" s="67" t="str">
        <f>IF(B584=0,"",VLOOKUP(B584,サービスコード!A:C,2,FALSE))</f>
        <v/>
      </c>
      <c r="D584" s="68"/>
      <c r="E584" s="16" t="str">
        <f>IF(B584=0,"",VLOOKUP(B584,サービスコード!A:C,3,FALSE))</f>
        <v/>
      </c>
      <c r="F584" s="33"/>
      <c r="G584" s="17" t="str">
        <f t="shared" si="47"/>
        <v/>
      </c>
      <c r="H584" s="19"/>
      <c r="I584" s="15"/>
      <c r="J584" s="82"/>
    </row>
    <row r="585" spans="1:10" ht="12" customHeight="1" thickBot="1">
      <c r="A585" s="31" t="s">
        <v>96</v>
      </c>
      <c r="B585" s="33"/>
      <c r="C585" s="67" t="str">
        <f>IF(B585=0,"",VLOOKUP(B585,サービスコード!A:C,2,FALSE))</f>
        <v/>
      </c>
      <c r="D585" s="68"/>
      <c r="E585" s="16" t="str">
        <f>IF(B585=0,"",VLOOKUP(B585,サービスコード!A:C,3,FALSE))</f>
        <v/>
      </c>
      <c r="F585" s="33"/>
      <c r="G585" s="17" t="str">
        <f t="shared" si="47"/>
        <v/>
      </c>
      <c r="H585" s="19"/>
      <c r="I585" s="15"/>
      <c r="J585" s="56" t="s">
        <v>4</v>
      </c>
    </row>
    <row r="586" spans="1:10" ht="12" customHeight="1">
      <c r="A586" s="31" t="s">
        <v>97</v>
      </c>
      <c r="B586" s="33"/>
      <c r="C586" s="67" t="str">
        <f>IF(B586=0,"",VLOOKUP(B586,サービスコード!A:C,2,FALSE))</f>
        <v/>
      </c>
      <c r="D586" s="68"/>
      <c r="E586" s="16" t="str">
        <f>IF(B586=0,"",VLOOKUP(B586,サービスコード!A:C,3,FALSE))</f>
        <v/>
      </c>
      <c r="F586" s="33"/>
      <c r="G586" s="17" t="str">
        <f t="shared" si="47"/>
        <v/>
      </c>
      <c r="H586" s="19"/>
      <c r="I586" s="15"/>
      <c r="J586" s="69">
        <f>J579-J583</f>
        <v>0</v>
      </c>
    </row>
    <row r="587" spans="1:10" ht="12" customHeight="1" thickBot="1">
      <c r="A587" s="31" t="s">
        <v>98</v>
      </c>
      <c r="B587" s="34"/>
      <c r="C587" s="67" t="str">
        <f>IF(B587=0,"",VLOOKUP(B587,サービスコード!A:C,2,FALSE))</f>
        <v/>
      </c>
      <c r="D587" s="68"/>
      <c r="E587" s="16" t="str">
        <f>IF(B587=0,"",VLOOKUP(B587,サービスコード!A:C,3,FALSE))</f>
        <v/>
      </c>
      <c r="F587" s="34"/>
      <c r="G587" s="17" t="str">
        <f t="shared" si="47"/>
        <v/>
      </c>
      <c r="H587" s="20"/>
      <c r="I587" s="15"/>
      <c r="J587" s="70"/>
    </row>
    <row r="588" spans="1:10" ht="12" customHeight="1" thickBot="1">
      <c r="A588" s="21"/>
      <c r="B588" s="21"/>
      <c r="C588" s="21"/>
      <c r="D588" s="21"/>
      <c r="E588" s="21"/>
      <c r="F588" s="21"/>
      <c r="G588" s="21"/>
      <c r="H588" s="21"/>
    </row>
    <row r="589" spans="1:10" ht="12" customHeight="1" thickBot="1">
      <c r="A589" s="85">
        <f>A577+1</f>
        <v>49</v>
      </c>
      <c r="B589" s="36" t="s">
        <v>89</v>
      </c>
      <c r="C589" s="39"/>
      <c r="D589" s="36" t="s">
        <v>10</v>
      </c>
      <c r="E589" s="87" t="str">
        <f>IF(C589="","",VLOOKUP(C589,利用者情報入力!A:D,4,FALSE))</f>
        <v/>
      </c>
      <c r="F589" s="88"/>
      <c r="G589" s="23"/>
      <c r="H589" s="23"/>
      <c r="I589" s="23"/>
    </row>
    <row r="590" spans="1:10" ht="12" customHeight="1" thickBot="1">
      <c r="A590" s="86"/>
      <c r="B590" s="36" t="s">
        <v>90</v>
      </c>
      <c r="C590" s="38" t="str">
        <f>IF(C589="","",VLOOKUP(C589,利用者情報入力!A:D,2,FALSE))</f>
        <v/>
      </c>
      <c r="D590" s="36" t="s">
        <v>9</v>
      </c>
      <c r="E590" s="89" t="str">
        <f>IF(C589="","",IF(VLOOKUP(C589,利用者情報入力!A:D,3,FALSE)="","",VLOOKUP(C589,利用者情報入力!A:D,3,FALSE)))</f>
        <v/>
      </c>
      <c r="F590" s="90"/>
      <c r="G590" s="91"/>
      <c r="H590" s="37"/>
      <c r="I590" s="22"/>
      <c r="J590" s="55" t="s">
        <v>86</v>
      </c>
    </row>
    <row r="591" spans="1:10" ht="12" customHeight="1">
      <c r="A591" s="29" t="s">
        <v>14</v>
      </c>
      <c r="B591" s="14" t="s">
        <v>3</v>
      </c>
      <c r="C591" s="29" t="s">
        <v>11</v>
      </c>
      <c r="D591" s="14"/>
      <c r="E591" s="29" t="s">
        <v>12</v>
      </c>
      <c r="F591" s="29" t="s">
        <v>2</v>
      </c>
      <c r="G591" s="29" t="s">
        <v>13</v>
      </c>
      <c r="H591" s="14" t="s">
        <v>15</v>
      </c>
      <c r="I591" s="15"/>
      <c r="J591" s="81">
        <f>SUM(G592:G599)</f>
        <v>0</v>
      </c>
    </row>
    <row r="592" spans="1:10" ht="12" customHeight="1">
      <c r="A592" s="31" t="s">
        <v>91</v>
      </c>
      <c r="B592" s="32"/>
      <c r="C592" s="67" t="str">
        <f>IF(B592=0,"",VLOOKUP(B592,サービスコード!A:C,2,FALSE))</f>
        <v/>
      </c>
      <c r="D592" s="68"/>
      <c r="E592" s="16" t="str">
        <f>IF(B592=0,"",VLOOKUP(B592,サービスコード!A:C,3,FALSE))</f>
        <v/>
      </c>
      <c r="F592" s="32"/>
      <c r="G592" s="17" t="str">
        <f t="shared" ref="G592:G599" si="48">IF(B592=0,"",(E592*F592))</f>
        <v/>
      </c>
      <c r="H592" s="18"/>
      <c r="I592" s="15"/>
      <c r="J592" s="82"/>
    </row>
    <row r="593" spans="1:10" ht="12" customHeight="1">
      <c r="A593" s="31" t="s">
        <v>92</v>
      </c>
      <c r="B593" s="33"/>
      <c r="C593" s="67" t="str">
        <f>IF(B593=0,"",VLOOKUP(B593,サービスコード!A:C,2,FALSE))</f>
        <v/>
      </c>
      <c r="D593" s="68"/>
      <c r="E593" s="16" t="str">
        <f>IF(B593=0,"",VLOOKUP(B593,サービスコード!A:C,3,FALSE))</f>
        <v/>
      </c>
      <c r="F593" s="33"/>
      <c r="G593" s="17" t="str">
        <f t="shared" si="48"/>
        <v/>
      </c>
      <c r="H593" s="19"/>
      <c r="I593" s="15"/>
      <c r="J593" s="83" t="s">
        <v>87</v>
      </c>
    </row>
    <row r="594" spans="1:10" ht="12" customHeight="1">
      <c r="A594" s="31" t="s">
        <v>93</v>
      </c>
      <c r="B594" s="33"/>
      <c r="C594" s="67" t="str">
        <f>IF(B594=0,"",VLOOKUP(B594,サービスコード!A:C,2,FALSE))</f>
        <v/>
      </c>
      <c r="D594" s="68"/>
      <c r="E594" s="16" t="str">
        <f>IF(B594=0,"",VLOOKUP(B594,サービスコード!A:C,3,FALSE))</f>
        <v/>
      </c>
      <c r="F594" s="33"/>
      <c r="G594" s="17" t="str">
        <f t="shared" si="48"/>
        <v/>
      </c>
      <c r="H594" s="19"/>
      <c r="I594" s="15"/>
      <c r="J594" s="84"/>
    </row>
    <row r="595" spans="1:10" ht="12" customHeight="1">
      <c r="A595" s="31" t="s">
        <v>94</v>
      </c>
      <c r="B595" s="33"/>
      <c r="C595" s="67" t="str">
        <f>IF(B595=0,"",VLOOKUP(B595,サービスコード!A:C,2,FALSE))</f>
        <v/>
      </c>
      <c r="D595" s="68"/>
      <c r="E595" s="16" t="str">
        <f>IF(B595=0,"",VLOOKUP(B595,サービスコード!A:C,3,FALSE))</f>
        <v/>
      </c>
      <c r="F595" s="33"/>
      <c r="G595" s="17" t="str">
        <f t="shared" si="48"/>
        <v/>
      </c>
      <c r="H595" s="19"/>
      <c r="I595" s="15"/>
      <c r="J595" s="81" t="str">
        <f>IF(E589="","0 ",J591*E589)</f>
        <v xml:space="preserve">0 </v>
      </c>
    </row>
    <row r="596" spans="1:10" ht="12" customHeight="1">
      <c r="A596" s="31" t="s">
        <v>95</v>
      </c>
      <c r="B596" s="33"/>
      <c r="C596" s="67" t="str">
        <f>IF(B596=0,"",VLOOKUP(B596,サービスコード!A:C,2,FALSE))</f>
        <v/>
      </c>
      <c r="D596" s="68"/>
      <c r="E596" s="16" t="str">
        <f>IF(B596=0,"",VLOOKUP(B596,サービスコード!A:C,3,FALSE))</f>
        <v/>
      </c>
      <c r="F596" s="33"/>
      <c r="G596" s="17" t="str">
        <f t="shared" si="48"/>
        <v/>
      </c>
      <c r="H596" s="19"/>
      <c r="I596" s="15"/>
      <c r="J596" s="82"/>
    </row>
    <row r="597" spans="1:10" ht="12" customHeight="1" thickBot="1">
      <c r="A597" s="31" t="s">
        <v>96</v>
      </c>
      <c r="B597" s="33"/>
      <c r="C597" s="67" t="str">
        <f>IF(B597=0,"",VLOOKUP(B597,サービスコード!A:C,2,FALSE))</f>
        <v/>
      </c>
      <c r="D597" s="68"/>
      <c r="E597" s="16" t="str">
        <f>IF(B597=0,"",VLOOKUP(B597,サービスコード!A:C,3,FALSE))</f>
        <v/>
      </c>
      <c r="F597" s="33"/>
      <c r="G597" s="17" t="str">
        <f t="shared" si="48"/>
        <v/>
      </c>
      <c r="H597" s="19"/>
      <c r="I597" s="15"/>
      <c r="J597" s="56" t="s">
        <v>4</v>
      </c>
    </row>
    <row r="598" spans="1:10" ht="12" customHeight="1">
      <c r="A598" s="31" t="s">
        <v>97</v>
      </c>
      <c r="B598" s="33"/>
      <c r="C598" s="67" t="str">
        <f>IF(B598=0,"",VLOOKUP(B598,サービスコード!A:C,2,FALSE))</f>
        <v/>
      </c>
      <c r="D598" s="68"/>
      <c r="E598" s="16" t="str">
        <f>IF(B598=0,"",VLOOKUP(B598,サービスコード!A:C,3,FALSE))</f>
        <v/>
      </c>
      <c r="F598" s="33"/>
      <c r="G598" s="17" t="str">
        <f t="shared" si="48"/>
        <v/>
      </c>
      <c r="H598" s="19"/>
      <c r="I598" s="15"/>
      <c r="J598" s="69">
        <f>J591-J595</f>
        <v>0</v>
      </c>
    </row>
    <row r="599" spans="1:10" ht="12" customHeight="1" thickBot="1">
      <c r="A599" s="31" t="s">
        <v>98</v>
      </c>
      <c r="B599" s="34"/>
      <c r="C599" s="67" t="str">
        <f>IF(B599=0,"",VLOOKUP(B599,サービスコード!A:C,2,FALSE))</f>
        <v/>
      </c>
      <c r="D599" s="68"/>
      <c r="E599" s="16" t="str">
        <f>IF(B599=0,"",VLOOKUP(B599,サービスコード!A:C,3,FALSE))</f>
        <v/>
      </c>
      <c r="F599" s="34"/>
      <c r="G599" s="17" t="str">
        <f t="shared" si="48"/>
        <v/>
      </c>
      <c r="H599" s="20"/>
      <c r="I599" s="15"/>
      <c r="J599" s="70"/>
    </row>
    <row r="600" spans="1:10" ht="12" customHeight="1" thickBot="1">
      <c r="A600" s="21"/>
      <c r="B600" s="21"/>
      <c r="C600" s="21"/>
      <c r="D600" s="21"/>
      <c r="E600" s="21"/>
      <c r="F600" s="21"/>
      <c r="G600" s="21"/>
      <c r="H600" s="21"/>
    </row>
    <row r="601" spans="1:10" ht="12" customHeight="1" thickBot="1">
      <c r="A601" s="85">
        <f>A589+1</f>
        <v>50</v>
      </c>
      <c r="B601" s="36" t="s">
        <v>89</v>
      </c>
      <c r="C601" s="39"/>
      <c r="D601" s="36" t="s">
        <v>10</v>
      </c>
      <c r="E601" s="87" t="str">
        <f>IF(C601="","",VLOOKUP(C601,利用者情報入力!A:D,4,FALSE))</f>
        <v/>
      </c>
      <c r="F601" s="88"/>
      <c r="G601" s="23"/>
      <c r="H601" s="23"/>
      <c r="I601" s="23"/>
    </row>
    <row r="602" spans="1:10" ht="12" customHeight="1" thickBot="1">
      <c r="A602" s="86"/>
      <c r="B602" s="36" t="s">
        <v>90</v>
      </c>
      <c r="C602" s="38" t="str">
        <f>IF(C601="","",VLOOKUP(C601,利用者情報入力!A:D,2,FALSE))</f>
        <v/>
      </c>
      <c r="D602" s="36" t="s">
        <v>9</v>
      </c>
      <c r="E602" s="89" t="str">
        <f>IF(C601="","",IF(VLOOKUP(C601,利用者情報入力!A:D,3,FALSE)="","",VLOOKUP(C601,利用者情報入力!A:D,3,FALSE)))</f>
        <v/>
      </c>
      <c r="F602" s="90"/>
      <c r="G602" s="91"/>
      <c r="H602" s="37"/>
      <c r="I602" s="22"/>
      <c r="J602" s="55" t="s">
        <v>86</v>
      </c>
    </row>
    <row r="603" spans="1:10" ht="12" customHeight="1">
      <c r="A603" s="29" t="s">
        <v>14</v>
      </c>
      <c r="B603" s="14" t="s">
        <v>3</v>
      </c>
      <c r="C603" s="29" t="s">
        <v>11</v>
      </c>
      <c r="D603" s="14"/>
      <c r="E603" s="29" t="s">
        <v>12</v>
      </c>
      <c r="F603" s="29" t="s">
        <v>2</v>
      </c>
      <c r="G603" s="29" t="s">
        <v>13</v>
      </c>
      <c r="H603" s="14" t="s">
        <v>15</v>
      </c>
      <c r="I603" s="15"/>
      <c r="J603" s="81">
        <f>SUM(G604:G611)</f>
        <v>0</v>
      </c>
    </row>
    <row r="604" spans="1:10" ht="12" customHeight="1">
      <c r="A604" s="31" t="s">
        <v>91</v>
      </c>
      <c r="B604" s="32"/>
      <c r="C604" s="67" t="str">
        <f>IF(B604=0,"",VLOOKUP(B604,サービスコード!A:C,2,FALSE))</f>
        <v/>
      </c>
      <c r="D604" s="68"/>
      <c r="E604" s="16" t="str">
        <f>IF(B604=0,"",VLOOKUP(B604,サービスコード!A:C,3,FALSE))</f>
        <v/>
      </c>
      <c r="F604" s="32"/>
      <c r="G604" s="17" t="str">
        <f t="shared" ref="G604:G611" si="49">IF(B604=0,"",(E604*F604))</f>
        <v/>
      </c>
      <c r="H604" s="18"/>
      <c r="I604" s="15"/>
      <c r="J604" s="82"/>
    </row>
    <row r="605" spans="1:10" ht="12" customHeight="1">
      <c r="A605" s="31" t="s">
        <v>92</v>
      </c>
      <c r="B605" s="33"/>
      <c r="C605" s="67" t="str">
        <f>IF(B605=0,"",VLOOKUP(B605,サービスコード!A:C,2,FALSE))</f>
        <v/>
      </c>
      <c r="D605" s="68"/>
      <c r="E605" s="16" t="str">
        <f>IF(B605=0,"",VLOOKUP(B605,サービスコード!A:C,3,FALSE))</f>
        <v/>
      </c>
      <c r="F605" s="33"/>
      <c r="G605" s="17" t="str">
        <f t="shared" si="49"/>
        <v/>
      </c>
      <c r="H605" s="19"/>
      <c r="I605" s="15"/>
      <c r="J605" s="83" t="s">
        <v>87</v>
      </c>
    </row>
    <row r="606" spans="1:10" ht="12" customHeight="1">
      <c r="A606" s="31" t="s">
        <v>93</v>
      </c>
      <c r="B606" s="33"/>
      <c r="C606" s="67" t="str">
        <f>IF(B606=0,"",VLOOKUP(B606,サービスコード!A:C,2,FALSE))</f>
        <v/>
      </c>
      <c r="D606" s="68"/>
      <c r="E606" s="16" t="str">
        <f>IF(B606=0,"",VLOOKUP(B606,サービスコード!A:C,3,FALSE))</f>
        <v/>
      </c>
      <c r="F606" s="33"/>
      <c r="G606" s="17" t="str">
        <f t="shared" si="49"/>
        <v/>
      </c>
      <c r="H606" s="19"/>
      <c r="I606" s="15"/>
      <c r="J606" s="84"/>
    </row>
    <row r="607" spans="1:10" ht="12" customHeight="1">
      <c r="A607" s="31" t="s">
        <v>94</v>
      </c>
      <c r="B607" s="33"/>
      <c r="C607" s="67" t="str">
        <f>IF(B607=0,"",VLOOKUP(B607,サービスコード!A:C,2,FALSE))</f>
        <v/>
      </c>
      <c r="D607" s="68"/>
      <c r="E607" s="16" t="str">
        <f>IF(B607=0,"",VLOOKUP(B607,サービスコード!A:C,3,FALSE))</f>
        <v/>
      </c>
      <c r="F607" s="33"/>
      <c r="G607" s="17" t="str">
        <f t="shared" si="49"/>
        <v/>
      </c>
      <c r="H607" s="19"/>
      <c r="I607" s="15"/>
      <c r="J607" s="81" t="str">
        <f>IF(E601="","0 ",J603*E601)</f>
        <v xml:space="preserve">0 </v>
      </c>
    </row>
    <row r="608" spans="1:10" ht="12" customHeight="1">
      <c r="A608" s="31" t="s">
        <v>95</v>
      </c>
      <c r="B608" s="33"/>
      <c r="C608" s="67" t="str">
        <f>IF(B608=0,"",VLOOKUP(B608,サービスコード!A:C,2,FALSE))</f>
        <v/>
      </c>
      <c r="D608" s="68"/>
      <c r="E608" s="16" t="str">
        <f>IF(B608=0,"",VLOOKUP(B608,サービスコード!A:C,3,FALSE))</f>
        <v/>
      </c>
      <c r="F608" s="33"/>
      <c r="G608" s="17" t="str">
        <f t="shared" si="49"/>
        <v/>
      </c>
      <c r="H608" s="19"/>
      <c r="I608" s="15"/>
      <c r="J608" s="82"/>
    </row>
    <row r="609" spans="1:10" ht="12" customHeight="1" thickBot="1">
      <c r="A609" s="31" t="s">
        <v>96</v>
      </c>
      <c r="B609" s="33"/>
      <c r="C609" s="67" t="str">
        <f>IF(B609=0,"",VLOOKUP(B609,サービスコード!A:C,2,FALSE))</f>
        <v/>
      </c>
      <c r="D609" s="68"/>
      <c r="E609" s="16" t="str">
        <f>IF(B609=0,"",VLOOKUP(B609,サービスコード!A:C,3,FALSE))</f>
        <v/>
      </c>
      <c r="F609" s="33"/>
      <c r="G609" s="17" t="str">
        <f t="shared" si="49"/>
        <v/>
      </c>
      <c r="H609" s="19"/>
      <c r="I609" s="15"/>
      <c r="J609" s="56" t="s">
        <v>4</v>
      </c>
    </row>
    <row r="610" spans="1:10" ht="12" customHeight="1">
      <c r="A610" s="31" t="s">
        <v>97</v>
      </c>
      <c r="B610" s="33"/>
      <c r="C610" s="67" t="str">
        <f>IF(B610=0,"",VLOOKUP(B610,サービスコード!A:C,2,FALSE))</f>
        <v/>
      </c>
      <c r="D610" s="68"/>
      <c r="E610" s="16" t="str">
        <f>IF(B610=0,"",VLOOKUP(B610,サービスコード!A:C,3,FALSE))</f>
        <v/>
      </c>
      <c r="F610" s="33"/>
      <c r="G610" s="17" t="str">
        <f t="shared" si="49"/>
        <v/>
      </c>
      <c r="H610" s="19"/>
      <c r="I610" s="15"/>
      <c r="J610" s="69">
        <f>J603-J607</f>
        <v>0</v>
      </c>
    </row>
    <row r="611" spans="1:10" ht="12" customHeight="1" thickBot="1">
      <c r="A611" s="31" t="s">
        <v>98</v>
      </c>
      <c r="B611" s="34"/>
      <c r="C611" s="67" t="str">
        <f>IF(B611=0,"",VLOOKUP(B611,サービスコード!A:C,2,FALSE))</f>
        <v/>
      </c>
      <c r="D611" s="68"/>
      <c r="E611" s="16" t="str">
        <f>IF(B611=0,"",VLOOKUP(B611,サービスコード!A:C,3,FALSE))</f>
        <v/>
      </c>
      <c r="F611" s="34"/>
      <c r="G611" s="17" t="str">
        <f t="shared" si="49"/>
        <v/>
      </c>
      <c r="H611" s="20"/>
      <c r="I611" s="15"/>
      <c r="J611" s="70"/>
    </row>
    <row r="612" spans="1:10" ht="12" customHeight="1" thickBot="1">
      <c r="A612" s="21"/>
      <c r="B612" s="21"/>
      <c r="C612" s="21"/>
      <c r="D612" s="21"/>
      <c r="E612" s="21"/>
      <c r="F612" s="21"/>
      <c r="G612" s="21"/>
      <c r="H612" s="21"/>
    </row>
    <row r="613" spans="1:10" ht="12" customHeight="1" thickBot="1">
      <c r="A613" s="85">
        <f>A601+1</f>
        <v>51</v>
      </c>
      <c r="B613" s="36" t="s">
        <v>89</v>
      </c>
      <c r="C613" s="39"/>
      <c r="D613" s="36" t="s">
        <v>10</v>
      </c>
      <c r="E613" s="87" t="str">
        <f>IF(C613="","",VLOOKUP(C613,利用者情報入力!A:D,4,FALSE))</f>
        <v/>
      </c>
      <c r="F613" s="88"/>
      <c r="G613" s="23"/>
      <c r="H613" s="23"/>
      <c r="I613" s="23"/>
    </row>
    <row r="614" spans="1:10" ht="12" customHeight="1" thickBot="1">
      <c r="A614" s="86"/>
      <c r="B614" s="36" t="s">
        <v>90</v>
      </c>
      <c r="C614" s="38" t="str">
        <f>IF(C613="","",VLOOKUP(C613,利用者情報入力!A:D,2,FALSE))</f>
        <v/>
      </c>
      <c r="D614" s="36" t="s">
        <v>9</v>
      </c>
      <c r="E614" s="89" t="str">
        <f>IF(C613="","",IF(VLOOKUP(C613,利用者情報入力!A:D,3,FALSE)="","",VLOOKUP(C613,利用者情報入力!A:D,3,FALSE)))</f>
        <v/>
      </c>
      <c r="F614" s="90"/>
      <c r="G614" s="91"/>
      <c r="H614" s="37"/>
      <c r="I614" s="22"/>
      <c r="J614" s="55" t="s">
        <v>86</v>
      </c>
    </row>
    <row r="615" spans="1:10" ht="12" customHeight="1">
      <c r="A615" s="29" t="s">
        <v>14</v>
      </c>
      <c r="B615" s="14" t="s">
        <v>3</v>
      </c>
      <c r="C615" s="29" t="s">
        <v>11</v>
      </c>
      <c r="D615" s="14"/>
      <c r="E615" s="29" t="s">
        <v>12</v>
      </c>
      <c r="F615" s="29" t="s">
        <v>2</v>
      </c>
      <c r="G615" s="29" t="s">
        <v>13</v>
      </c>
      <c r="H615" s="14" t="s">
        <v>15</v>
      </c>
      <c r="I615" s="15"/>
      <c r="J615" s="81">
        <f>SUM(G616:G623)</f>
        <v>0</v>
      </c>
    </row>
    <row r="616" spans="1:10" ht="12" customHeight="1">
      <c r="A616" s="31" t="s">
        <v>91</v>
      </c>
      <c r="B616" s="32"/>
      <c r="C616" s="67" t="str">
        <f>IF(B616=0,"",VLOOKUP(B616,サービスコード!A:C,2,FALSE))</f>
        <v/>
      </c>
      <c r="D616" s="68"/>
      <c r="E616" s="16" t="str">
        <f>IF(B616=0,"",VLOOKUP(B616,サービスコード!A:C,3,FALSE))</f>
        <v/>
      </c>
      <c r="F616" s="32"/>
      <c r="G616" s="17" t="str">
        <f t="shared" ref="G616:G623" si="50">IF(B616=0,"",(E616*F616))</f>
        <v/>
      </c>
      <c r="H616" s="18"/>
      <c r="I616" s="15"/>
      <c r="J616" s="82"/>
    </row>
    <row r="617" spans="1:10" ht="12" customHeight="1">
      <c r="A617" s="31" t="s">
        <v>92</v>
      </c>
      <c r="B617" s="33"/>
      <c r="C617" s="67" t="str">
        <f>IF(B617=0,"",VLOOKUP(B617,サービスコード!A:C,2,FALSE))</f>
        <v/>
      </c>
      <c r="D617" s="68"/>
      <c r="E617" s="16" t="str">
        <f>IF(B617=0,"",VLOOKUP(B617,サービスコード!A:C,3,FALSE))</f>
        <v/>
      </c>
      <c r="F617" s="33"/>
      <c r="G617" s="17" t="str">
        <f t="shared" si="50"/>
        <v/>
      </c>
      <c r="H617" s="19"/>
      <c r="I617" s="15"/>
      <c r="J617" s="83" t="s">
        <v>87</v>
      </c>
    </row>
    <row r="618" spans="1:10" ht="12" customHeight="1">
      <c r="A618" s="31" t="s">
        <v>93</v>
      </c>
      <c r="B618" s="33"/>
      <c r="C618" s="67" t="str">
        <f>IF(B618=0,"",VLOOKUP(B618,サービスコード!A:C,2,FALSE))</f>
        <v/>
      </c>
      <c r="D618" s="68"/>
      <c r="E618" s="16" t="str">
        <f>IF(B618=0,"",VLOOKUP(B618,サービスコード!A:C,3,FALSE))</f>
        <v/>
      </c>
      <c r="F618" s="33"/>
      <c r="G618" s="17" t="str">
        <f t="shared" si="50"/>
        <v/>
      </c>
      <c r="H618" s="19"/>
      <c r="I618" s="15"/>
      <c r="J618" s="84"/>
    </row>
    <row r="619" spans="1:10" ht="12" customHeight="1">
      <c r="A619" s="31" t="s">
        <v>94</v>
      </c>
      <c r="B619" s="33"/>
      <c r="C619" s="67" t="str">
        <f>IF(B619=0,"",VLOOKUP(B619,サービスコード!A:C,2,FALSE))</f>
        <v/>
      </c>
      <c r="D619" s="68"/>
      <c r="E619" s="16" t="str">
        <f>IF(B619=0,"",VLOOKUP(B619,サービスコード!A:C,3,FALSE))</f>
        <v/>
      </c>
      <c r="F619" s="33"/>
      <c r="G619" s="17" t="str">
        <f t="shared" si="50"/>
        <v/>
      </c>
      <c r="H619" s="19"/>
      <c r="I619" s="15"/>
      <c r="J619" s="81" t="str">
        <f>IF(E613="","0 ",J615*E613)</f>
        <v xml:space="preserve">0 </v>
      </c>
    </row>
    <row r="620" spans="1:10" ht="12" customHeight="1">
      <c r="A620" s="31" t="s">
        <v>95</v>
      </c>
      <c r="B620" s="33"/>
      <c r="C620" s="67" t="str">
        <f>IF(B620=0,"",VLOOKUP(B620,サービスコード!A:C,2,FALSE))</f>
        <v/>
      </c>
      <c r="D620" s="68"/>
      <c r="E620" s="16" t="str">
        <f>IF(B620=0,"",VLOOKUP(B620,サービスコード!A:C,3,FALSE))</f>
        <v/>
      </c>
      <c r="F620" s="33"/>
      <c r="G620" s="17" t="str">
        <f t="shared" si="50"/>
        <v/>
      </c>
      <c r="H620" s="19"/>
      <c r="I620" s="15"/>
      <c r="J620" s="82"/>
    </row>
    <row r="621" spans="1:10" ht="12" customHeight="1" thickBot="1">
      <c r="A621" s="31" t="s">
        <v>96</v>
      </c>
      <c r="B621" s="33"/>
      <c r="C621" s="67" t="str">
        <f>IF(B621=0,"",VLOOKUP(B621,サービスコード!A:C,2,FALSE))</f>
        <v/>
      </c>
      <c r="D621" s="68"/>
      <c r="E621" s="16" t="str">
        <f>IF(B621=0,"",VLOOKUP(B621,サービスコード!A:C,3,FALSE))</f>
        <v/>
      </c>
      <c r="F621" s="33"/>
      <c r="G621" s="17" t="str">
        <f t="shared" si="50"/>
        <v/>
      </c>
      <c r="H621" s="19"/>
      <c r="I621" s="15"/>
      <c r="J621" s="56" t="s">
        <v>4</v>
      </c>
    </row>
    <row r="622" spans="1:10" ht="12" customHeight="1">
      <c r="A622" s="31" t="s">
        <v>97</v>
      </c>
      <c r="B622" s="33"/>
      <c r="C622" s="67" t="str">
        <f>IF(B622=0,"",VLOOKUP(B622,サービスコード!A:C,2,FALSE))</f>
        <v/>
      </c>
      <c r="D622" s="68"/>
      <c r="E622" s="16" t="str">
        <f>IF(B622=0,"",VLOOKUP(B622,サービスコード!A:C,3,FALSE))</f>
        <v/>
      </c>
      <c r="F622" s="33"/>
      <c r="G622" s="17" t="str">
        <f t="shared" si="50"/>
        <v/>
      </c>
      <c r="H622" s="19"/>
      <c r="I622" s="15"/>
      <c r="J622" s="69">
        <f>J615-J619</f>
        <v>0</v>
      </c>
    </row>
    <row r="623" spans="1:10" ht="12" customHeight="1" thickBot="1">
      <c r="A623" s="31" t="s">
        <v>98</v>
      </c>
      <c r="B623" s="34"/>
      <c r="C623" s="67" t="str">
        <f>IF(B623=0,"",VLOOKUP(B623,サービスコード!A:C,2,FALSE))</f>
        <v/>
      </c>
      <c r="D623" s="68"/>
      <c r="E623" s="16" t="str">
        <f>IF(B623=0,"",VLOOKUP(B623,サービスコード!A:C,3,FALSE))</f>
        <v/>
      </c>
      <c r="F623" s="34"/>
      <c r="G623" s="17" t="str">
        <f t="shared" si="50"/>
        <v/>
      </c>
      <c r="H623" s="20"/>
      <c r="I623" s="15"/>
      <c r="J623" s="70"/>
    </row>
    <row r="624" spans="1:10" ht="12" customHeight="1" thickBot="1">
      <c r="A624" s="21"/>
      <c r="B624" s="21"/>
      <c r="C624" s="21"/>
      <c r="D624" s="21"/>
      <c r="E624" s="21"/>
      <c r="F624" s="21"/>
      <c r="G624" s="21"/>
      <c r="H624" s="21"/>
    </row>
    <row r="625" spans="1:10" ht="12" customHeight="1" thickBot="1">
      <c r="A625" s="85">
        <f>A613+1</f>
        <v>52</v>
      </c>
      <c r="B625" s="36" t="s">
        <v>89</v>
      </c>
      <c r="C625" s="39"/>
      <c r="D625" s="36" t="s">
        <v>10</v>
      </c>
      <c r="E625" s="87" t="str">
        <f>IF(C625="","",VLOOKUP(C625,利用者情報入力!A:D,4,FALSE))</f>
        <v/>
      </c>
      <c r="F625" s="88"/>
      <c r="G625" s="23"/>
      <c r="H625" s="23"/>
      <c r="I625" s="23"/>
    </row>
    <row r="626" spans="1:10" ht="12" customHeight="1" thickBot="1">
      <c r="A626" s="86"/>
      <c r="B626" s="36" t="s">
        <v>90</v>
      </c>
      <c r="C626" s="38" t="str">
        <f>IF(C625="","",VLOOKUP(C625,利用者情報入力!A:D,2,FALSE))</f>
        <v/>
      </c>
      <c r="D626" s="36" t="s">
        <v>9</v>
      </c>
      <c r="E626" s="89" t="str">
        <f>IF(C625="","",IF(VLOOKUP(C625,利用者情報入力!A:D,3,FALSE)="","",VLOOKUP(C625,利用者情報入力!A:D,3,FALSE)))</f>
        <v/>
      </c>
      <c r="F626" s="90"/>
      <c r="G626" s="91"/>
      <c r="H626" s="37"/>
      <c r="I626" s="22"/>
      <c r="J626" s="55" t="s">
        <v>86</v>
      </c>
    </row>
    <row r="627" spans="1:10" ht="12" customHeight="1">
      <c r="A627" s="29" t="s">
        <v>14</v>
      </c>
      <c r="B627" s="14" t="s">
        <v>3</v>
      </c>
      <c r="C627" s="29" t="s">
        <v>11</v>
      </c>
      <c r="D627" s="14"/>
      <c r="E627" s="29" t="s">
        <v>12</v>
      </c>
      <c r="F627" s="29" t="s">
        <v>2</v>
      </c>
      <c r="G627" s="29" t="s">
        <v>13</v>
      </c>
      <c r="H627" s="14" t="s">
        <v>15</v>
      </c>
      <c r="I627" s="15"/>
      <c r="J627" s="81">
        <f>SUM(G628:G635)</f>
        <v>0</v>
      </c>
    </row>
    <row r="628" spans="1:10" ht="12" customHeight="1">
      <c r="A628" s="31" t="s">
        <v>91</v>
      </c>
      <c r="B628" s="32"/>
      <c r="C628" s="67" t="str">
        <f>IF(B628=0,"",VLOOKUP(B628,サービスコード!A:C,2,FALSE))</f>
        <v/>
      </c>
      <c r="D628" s="68"/>
      <c r="E628" s="16" t="str">
        <f>IF(B628=0,"",VLOOKUP(B628,サービスコード!A:C,3,FALSE))</f>
        <v/>
      </c>
      <c r="F628" s="32"/>
      <c r="G628" s="17" t="str">
        <f t="shared" ref="G628:G635" si="51">IF(B628=0,"",(E628*F628))</f>
        <v/>
      </c>
      <c r="H628" s="18"/>
      <c r="I628" s="15"/>
      <c r="J628" s="82"/>
    </row>
    <row r="629" spans="1:10" ht="12" customHeight="1">
      <c r="A629" s="31" t="s">
        <v>92</v>
      </c>
      <c r="B629" s="33"/>
      <c r="C629" s="67" t="str">
        <f>IF(B629=0,"",VLOOKUP(B629,サービスコード!A:C,2,FALSE))</f>
        <v/>
      </c>
      <c r="D629" s="68"/>
      <c r="E629" s="16" t="str">
        <f>IF(B629=0,"",VLOOKUP(B629,サービスコード!A:C,3,FALSE))</f>
        <v/>
      </c>
      <c r="F629" s="33"/>
      <c r="G629" s="17" t="str">
        <f t="shared" si="51"/>
        <v/>
      </c>
      <c r="H629" s="19"/>
      <c r="I629" s="15"/>
      <c r="J629" s="83" t="s">
        <v>87</v>
      </c>
    </row>
    <row r="630" spans="1:10" ht="12" customHeight="1">
      <c r="A630" s="31" t="s">
        <v>93</v>
      </c>
      <c r="B630" s="33"/>
      <c r="C630" s="67" t="str">
        <f>IF(B630=0,"",VLOOKUP(B630,サービスコード!A:C,2,FALSE))</f>
        <v/>
      </c>
      <c r="D630" s="68"/>
      <c r="E630" s="16" t="str">
        <f>IF(B630=0,"",VLOOKUP(B630,サービスコード!A:C,3,FALSE))</f>
        <v/>
      </c>
      <c r="F630" s="33"/>
      <c r="G630" s="17" t="str">
        <f t="shared" si="51"/>
        <v/>
      </c>
      <c r="H630" s="19"/>
      <c r="I630" s="15"/>
      <c r="J630" s="84"/>
    </row>
    <row r="631" spans="1:10" ht="12" customHeight="1">
      <c r="A631" s="31" t="s">
        <v>94</v>
      </c>
      <c r="B631" s="33"/>
      <c r="C631" s="67" t="str">
        <f>IF(B631=0,"",VLOOKUP(B631,サービスコード!A:C,2,FALSE))</f>
        <v/>
      </c>
      <c r="D631" s="68"/>
      <c r="E631" s="16" t="str">
        <f>IF(B631=0,"",VLOOKUP(B631,サービスコード!A:C,3,FALSE))</f>
        <v/>
      </c>
      <c r="F631" s="33"/>
      <c r="G631" s="17" t="str">
        <f t="shared" si="51"/>
        <v/>
      </c>
      <c r="H631" s="19"/>
      <c r="I631" s="15"/>
      <c r="J631" s="81" t="str">
        <f>IF(E625="","0 ",J627*E625)</f>
        <v xml:space="preserve">0 </v>
      </c>
    </row>
    <row r="632" spans="1:10" ht="12" customHeight="1">
      <c r="A632" s="31" t="s">
        <v>95</v>
      </c>
      <c r="B632" s="33"/>
      <c r="C632" s="67" t="str">
        <f>IF(B632=0,"",VLOOKUP(B632,サービスコード!A:C,2,FALSE))</f>
        <v/>
      </c>
      <c r="D632" s="68"/>
      <c r="E632" s="16" t="str">
        <f>IF(B632=0,"",VLOOKUP(B632,サービスコード!A:C,3,FALSE))</f>
        <v/>
      </c>
      <c r="F632" s="33"/>
      <c r="G632" s="17" t="str">
        <f t="shared" si="51"/>
        <v/>
      </c>
      <c r="H632" s="19"/>
      <c r="I632" s="15"/>
      <c r="J632" s="82"/>
    </row>
    <row r="633" spans="1:10" ht="12" customHeight="1" thickBot="1">
      <c r="A633" s="31" t="s">
        <v>96</v>
      </c>
      <c r="B633" s="33"/>
      <c r="C633" s="67" t="str">
        <f>IF(B633=0,"",VLOOKUP(B633,サービスコード!A:C,2,FALSE))</f>
        <v/>
      </c>
      <c r="D633" s="68"/>
      <c r="E633" s="16" t="str">
        <f>IF(B633=0,"",VLOOKUP(B633,サービスコード!A:C,3,FALSE))</f>
        <v/>
      </c>
      <c r="F633" s="33"/>
      <c r="G633" s="17" t="str">
        <f t="shared" si="51"/>
        <v/>
      </c>
      <c r="H633" s="19"/>
      <c r="I633" s="15"/>
      <c r="J633" s="56" t="s">
        <v>4</v>
      </c>
    </row>
    <row r="634" spans="1:10" ht="12" customHeight="1">
      <c r="A634" s="31" t="s">
        <v>97</v>
      </c>
      <c r="B634" s="33"/>
      <c r="C634" s="67" t="str">
        <f>IF(B634=0,"",VLOOKUP(B634,サービスコード!A:C,2,FALSE))</f>
        <v/>
      </c>
      <c r="D634" s="68"/>
      <c r="E634" s="16" t="str">
        <f>IF(B634=0,"",VLOOKUP(B634,サービスコード!A:C,3,FALSE))</f>
        <v/>
      </c>
      <c r="F634" s="33"/>
      <c r="G634" s="17" t="str">
        <f t="shared" si="51"/>
        <v/>
      </c>
      <c r="H634" s="19"/>
      <c r="I634" s="15"/>
      <c r="J634" s="69">
        <f>J627-J631</f>
        <v>0</v>
      </c>
    </row>
    <row r="635" spans="1:10" ht="12" customHeight="1" thickBot="1">
      <c r="A635" s="31" t="s">
        <v>98</v>
      </c>
      <c r="B635" s="34"/>
      <c r="C635" s="67" t="str">
        <f>IF(B635=0,"",VLOOKUP(B635,サービスコード!A:C,2,FALSE))</f>
        <v/>
      </c>
      <c r="D635" s="68"/>
      <c r="E635" s="16" t="str">
        <f>IF(B635=0,"",VLOOKUP(B635,サービスコード!A:C,3,FALSE))</f>
        <v/>
      </c>
      <c r="F635" s="34"/>
      <c r="G635" s="17" t="str">
        <f t="shared" si="51"/>
        <v/>
      </c>
      <c r="H635" s="20"/>
      <c r="I635" s="15"/>
      <c r="J635" s="70"/>
    </row>
    <row r="636" spans="1:10" ht="12" customHeight="1" thickBot="1">
      <c r="A636" s="21"/>
      <c r="B636" s="21"/>
      <c r="C636" s="21"/>
      <c r="D636" s="21"/>
      <c r="E636" s="21"/>
      <c r="F636" s="21"/>
      <c r="G636" s="21"/>
      <c r="H636" s="21"/>
    </row>
    <row r="637" spans="1:10" ht="12" customHeight="1" thickBot="1">
      <c r="A637" s="85">
        <f>A625+1</f>
        <v>53</v>
      </c>
      <c r="B637" s="36" t="s">
        <v>89</v>
      </c>
      <c r="C637" s="39"/>
      <c r="D637" s="36" t="s">
        <v>10</v>
      </c>
      <c r="E637" s="87" t="str">
        <f>IF(C637="","",VLOOKUP(C637,利用者情報入力!A:D,4,FALSE))</f>
        <v/>
      </c>
      <c r="F637" s="88"/>
      <c r="G637" s="23"/>
      <c r="H637" s="23"/>
      <c r="I637" s="23"/>
    </row>
    <row r="638" spans="1:10" ht="12" customHeight="1" thickBot="1">
      <c r="A638" s="86"/>
      <c r="B638" s="36" t="s">
        <v>90</v>
      </c>
      <c r="C638" s="38" t="str">
        <f>IF(C637="","",VLOOKUP(C637,利用者情報入力!A:D,2,FALSE))</f>
        <v/>
      </c>
      <c r="D638" s="36" t="s">
        <v>9</v>
      </c>
      <c r="E638" s="89" t="str">
        <f>IF(C637="","",IF(VLOOKUP(C637,利用者情報入力!A:D,3,FALSE)="","",VLOOKUP(C637,利用者情報入力!A:D,3,FALSE)))</f>
        <v/>
      </c>
      <c r="F638" s="90"/>
      <c r="G638" s="91"/>
      <c r="H638" s="37"/>
      <c r="I638" s="22"/>
      <c r="J638" s="55" t="s">
        <v>86</v>
      </c>
    </row>
    <row r="639" spans="1:10" ht="12" customHeight="1">
      <c r="A639" s="29" t="s">
        <v>14</v>
      </c>
      <c r="B639" s="14" t="s">
        <v>3</v>
      </c>
      <c r="C639" s="29" t="s">
        <v>11</v>
      </c>
      <c r="D639" s="14"/>
      <c r="E639" s="29" t="s">
        <v>12</v>
      </c>
      <c r="F639" s="29" t="s">
        <v>2</v>
      </c>
      <c r="G639" s="29" t="s">
        <v>13</v>
      </c>
      <c r="H639" s="14" t="s">
        <v>15</v>
      </c>
      <c r="I639" s="15"/>
      <c r="J639" s="81">
        <f>SUM(G640:G647)</f>
        <v>0</v>
      </c>
    </row>
    <row r="640" spans="1:10" ht="12" customHeight="1">
      <c r="A640" s="31" t="s">
        <v>91</v>
      </c>
      <c r="B640" s="32"/>
      <c r="C640" s="67" t="str">
        <f>IF(B640=0,"",VLOOKUP(B640,サービスコード!A:C,2,FALSE))</f>
        <v/>
      </c>
      <c r="D640" s="68"/>
      <c r="E640" s="16" t="str">
        <f>IF(B640=0,"",VLOOKUP(B640,サービスコード!A:C,3,FALSE))</f>
        <v/>
      </c>
      <c r="F640" s="32"/>
      <c r="G640" s="17" t="str">
        <f t="shared" ref="G640:G647" si="52">IF(B640=0,"",(E640*F640))</f>
        <v/>
      </c>
      <c r="H640" s="18"/>
      <c r="I640" s="15"/>
      <c r="J640" s="82"/>
    </row>
    <row r="641" spans="1:10" ht="12" customHeight="1">
      <c r="A641" s="31" t="s">
        <v>92</v>
      </c>
      <c r="B641" s="33"/>
      <c r="C641" s="67" t="str">
        <f>IF(B641=0,"",VLOOKUP(B641,サービスコード!A:C,2,FALSE))</f>
        <v/>
      </c>
      <c r="D641" s="68"/>
      <c r="E641" s="16" t="str">
        <f>IF(B641=0,"",VLOOKUP(B641,サービスコード!A:C,3,FALSE))</f>
        <v/>
      </c>
      <c r="F641" s="33"/>
      <c r="G641" s="17" t="str">
        <f t="shared" si="52"/>
        <v/>
      </c>
      <c r="H641" s="19"/>
      <c r="I641" s="15"/>
      <c r="J641" s="83" t="s">
        <v>87</v>
      </c>
    </row>
    <row r="642" spans="1:10" ht="12" customHeight="1">
      <c r="A642" s="31" t="s">
        <v>93</v>
      </c>
      <c r="B642" s="33"/>
      <c r="C642" s="67" t="str">
        <f>IF(B642=0,"",VLOOKUP(B642,サービスコード!A:C,2,FALSE))</f>
        <v/>
      </c>
      <c r="D642" s="68"/>
      <c r="E642" s="16" t="str">
        <f>IF(B642=0,"",VLOOKUP(B642,サービスコード!A:C,3,FALSE))</f>
        <v/>
      </c>
      <c r="F642" s="33"/>
      <c r="G642" s="17" t="str">
        <f t="shared" si="52"/>
        <v/>
      </c>
      <c r="H642" s="19"/>
      <c r="I642" s="15"/>
      <c r="J642" s="84"/>
    </row>
    <row r="643" spans="1:10" ht="12" customHeight="1">
      <c r="A643" s="31" t="s">
        <v>94</v>
      </c>
      <c r="B643" s="33"/>
      <c r="C643" s="67" t="str">
        <f>IF(B643=0,"",VLOOKUP(B643,サービスコード!A:C,2,FALSE))</f>
        <v/>
      </c>
      <c r="D643" s="68"/>
      <c r="E643" s="16" t="str">
        <f>IF(B643=0,"",VLOOKUP(B643,サービスコード!A:C,3,FALSE))</f>
        <v/>
      </c>
      <c r="F643" s="33"/>
      <c r="G643" s="17" t="str">
        <f t="shared" si="52"/>
        <v/>
      </c>
      <c r="H643" s="19"/>
      <c r="I643" s="15"/>
      <c r="J643" s="81" t="str">
        <f>IF(E637="","0 ",J639*E637)</f>
        <v xml:space="preserve">0 </v>
      </c>
    </row>
    <row r="644" spans="1:10" ht="12" customHeight="1">
      <c r="A644" s="31" t="s">
        <v>95</v>
      </c>
      <c r="B644" s="33"/>
      <c r="C644" s="67" t="str">
        <f>IF(B644=0,"",VLOOKUP(B644,サービスコード!A:C,2,FALSE))</f>
        <v/>
      </c>
      <c r="D644" s="68"/>
      <c r="E644" s="16" t="str">
        <f>IF(B644=0,"",VLOOKUP(B644,サービスコード!A:C,3,FALSE))</f>
        <v/>
      </c>
      <c r="F644" s="33"/>
      <c r="G644" s="17" t="str">
        <f t="shared" si="52"/>
        <v/>
      </c>
      <c r="H644" s="19"/>
      <c r="I644" s="15"/>
      <c r="J644" s="82"/>
    </row>
    <row r="645" spans="1:10" ht="12" customHeight="1" thickBot="1">
      <c r="A645" s="31" t="s">
        <v>96</v>
      </c>
      <c r="B645" s="33"/>
      <c r="C645" s="67" t="str">
        <f>IF(B645=0,"",VLOOKUP(B645,サービスコード!A:C,2,FALSE))</f>
        <v/>
      </c>
      <c r="D645" s="68"/>
      <c r="E645" s="16" t="str">
        <f>IF(B645=0,"",VLOOKUP(B645,サービスコード!A:C,3,FALSE))</f>
        <v/>
      </c>
      <c r="F645" s="33"/>
      <c r="G645" s="17" t="str">
        <f t="shared" si="52"/>
        <v/>
      </c>
      <c r="H645" s="19"/>
      <c r="I645" s="15"/>
      <c r="J645" s="56" t="s">
        <v>4</v>
      </c>
    </row>
    <row r="646" spans="1:10" ht="12" customHeight="1">
      <c r="A646" s="31" t="s">
        <v>97</v>
      </c>
      <c r="B646" s="33"/>
      <c r="C646" s="67" t="str">
        <f>IF(B646=0,"",VLOOKUP(B646,サービスコード!A:C,2,FALSE))</f>
        <v/>
      </c>
      <c r="D646" s="68"/>
      <c r="E646" s="16" t="str">
        <f>IF(B646=0,"",VLOOKUP(B646,サービスコード!A:C,3,FALSE))</f>
        <v/>
      </c>
      <c r="F646" s="33"/>
      <c r="G646" s="17" t="str">
        <f t="shared" si="52"/>
        <v/>
      </c>
      <c r="H646" s="19"/>
      <c r="I646" s="15"/>
      <c r="J646" s="69">
        <f>J639-J643</f>
        <v>0</v>
      </c>
    </row>
    <row r="647" spans="1:10" ht="12" customHeight="1" thickBot="1">
      <c r="A647" s="31" t="s">
        <v>98</v>
      </c>
      <c r="B647" s="34"/>
      <c r="C647" s="67" t="str">
        <f>IF(B647=0,"",VLOOKUP(B647,サービスコード!A:C,2,FALSE))</f>
        <v/>
      </c>
      <c r="D647" s="68"/>
      <c r="E647" s="16" t="str">
        <f>IF(B647=0,"",VLOOKUP(B647,サービスコード!A:C,3,FALSE))</f>
        <v/>
      </c>
      <c r="F647" s="34"/>
      <c r="G647" s="17" t="str">
        <f t="shared" si="52"/>
        <v/>
      </c>
      <c r="H647" s="20"/>
      <c r="I647" s="15"/>
      <c r="J647" s="70"/>
    </row>
    <row r="648" spans="1:10" ht="12" customHeight="1">
      <c r="A648" s="21"/>
      <c r="B648" s="21"/>
      <c r="C648" s="21"/>
      <c r="D648" s="21"/>
      <c r="E648" s="21"/>
      <c r="F648" s="21"/>
      <c r="G648" s="21"/>
      <c r="H648" s="21"/>
    </row>
  </sheetData>
  <mergeCells count="810">
    <mergeCell ref="B10:B11"/>
    <mergeCell ref="C10:C11"/>
    <mergeCell ref="D10:D11"/>
    <mergeCell ref="F10:F11"/>
    <mergeCell ref="G10:G11"/>
    <mergeCell ref="H10:I11"/>
    <mergeCell ref="A2:J3"/>
    <mergeCell ref="B5:B6"/>
    <mergeCell ref="C5:I6"/>
    <mergeCell ref="B8:B9"/>
    <mergeCell ref="C8:C9"/>
    <mergeCell ref="D8:D9"/>
    <mergeCell ref="F8:F9"/>
    <mergeCell ref="G8:G9"/>
    <mergeCell ref="H8:I9"/>
    <mergeCell ref="C19:D19"/>
    <mergeCell ref="J19:J20"/>
    <mergeCell ref="C20:D20"/>
    <mergeCell ref="C21:D21"/>
    <mergeCell ref="C22:D22"/>
    <mergeCell ref="J22:J23"/>
    <mergeCell ref="C23:D23"/>
    <mergeCell ref="A13:A14"/>
    <mergeCell ref="E13:F13"/>
    <mergeCell ref="E14:G14"/>
    <mergeCell ref="J15:J16"/>
    <mergeCell ref="C16:D16"/>
    <mergeCell ref="C17:D17"/>
    <mergeCell ref="J17:J18"/>
    <mergeCell ref="C18:D18"/>
    <mergeCell ref="C31:D31"/>
    <mergeCell ref="J31:J32"/>
    <mergeCell ref="C32:D32"/>
    <mergeCell ref="C33:D33"/>
    <mergeCell ref="C34:D34"/>
    <mergeCell ref="J34:J35"/>
    <mergeCell ref="C35:D35"/>
    <mergeCell ref="A25:A26"/>
    <mergeCell ref="E25:F25"/>
    <mergeCell ref="E26:G26"/>
    <mergeCell ref="J27:J28"/>
    <mergeCell ref="C28:D28"/>
    <mergeCell ref="C29:D29"/>
    <mergeCell ref="J29:J30"/>
    <mergeCell ref="C30:D30"/>
    <mergeCell ref="C43:D43"/>
    <mergeCell ref="J43:J44"/>
    <mergeCell ref="C44:D44"/>
    <mergeCell ref="C45:D45"/>
    <mergeCell ref="C46:D46"/>
    <mergeCell ref="J46:J47"/>
    <mergeCell ref="C47:D47"/>
    <mergeCell ref="A37:A38"/>
    <mergeCell ref="E37:F37"/>
    <mergeCell ref="E38:G38"/>
    <mergeCell ref="J39:J40"/>
    <mergeCell ref="C40:D40"/>
    <mergeCell ref="C41:D41"/>
    <mergeCell ref="J41:J42"/>
    <mergeCell ref="C42:D42"/>
    <mergeCell ref="C55:D55"/>
    <mergeCell ref="J55:J56"/>
    <mergeCell ref="C56:D56"/>
    <mergeCell ref="C57:D57"/>
    <mergeCell ref="C58:D58"/>
    <mergeCell ref="J58:J59"/>
    <mergeCell ref="C59:D59"/>
    <mergeCell ref="A49:A50"/>
    <mergeCell ref="E49:F49"/>
    <mergeCell ref="E50:G50"/>
    <mergeCell ref="J51:J52"/>
    <mergeCell ref="C52:D52"/>
    <mergeCell ref="C53:D53"/>
    <mergeCell ref="J53:J54"/>
    <mergeCell ref="C54:D54"/>
    <mergeCell ref="C67:D67"/>
    <mergeCell ref="J67:J68"/>
    <mergeCell ref="C68:D68"/>
    <mergeCell ref="C69:D69"/>
    <mergeCell ref="C70:D70"/>
    <mergeCell ref="J70:J71"/>
    <mergeCell ref="C71:D71"/>
    <mergeCell ref="A61:A62"/>
    <mergeCell ref="E61:F61"/>
    <mergeCell ref="E62:G62"/>
    <mergeCell ref="J63:J64"/>
    <mergeCell ref="C64:D64"/>
    <mergeCell ref="C65:D65"/>
    <mergeCell ref="J65:J66"/>
    <mergeCell ref="C66:D66"/>
    <mergeCell ref="C79:D79"/>
    <mergeCell ref="J79:J80"/>
    <mergeCell ref="C80:D80"/>
    <mergeCell ref="C81:D81"/>
    <mergeCell ref="C82:D82"/>
    <mergeCell ref="J82:J83"/>
    <mergeCell ref="C83:D83"/>
    <mergeCell ref="A73:A74"/>
    <mergeCell ref="E73:F73"/>
    <mergeCell ref="E74:G74"/>
    <mergeCell ref="J75:J76"/>
    <mergeCell ref="C76:D76"/>
    <mergeCell ref="C77:D77"/>
    <mergeCell ref="J77:J78"/>
    <mergeCell ref="C78:D78"/>
    <mergeCell ref="C91:D91"/>
    <mergeCell ref="J91:J92"/>
    <mergeCell ref="C92:D92"/>
    <mergeCell ref="C93:D93"/>
    <mergeCell ref="C94:D94"/>
    <mergeCell ref="J94:J95"/>
    <mergeCell ref="C95:D95"/>
    <mergeCell ref="A85:A86"/>
    <mergeCell ref="E85:F85"/>
    <mergeCell ref="E86:G86"/>
    <mergeCell ref="J87:J88"/>
    <mergeCell ref="C88:D88"/>
    <mergeCell ref="C89:D89"/>
    <mergeCell ref="J89:J90"/>
    <mergeCell ref="C90:D90"/>
    <mergeCell ref="C103:D103"/>
    <mergeCell ref="J103:J104"/>
    <mergeCell ref="C104:D104"/>
    <mergeCell ref="C105:D105"/>
    <mergeCell ref="C106:D106"/>
    <mergeCell ref="J106:J107"/>
    <mergeCell ref="C107:D107"/>
    <mergeCell ref="A97:A98"/>
    <mergeCell ref="E97:F97"/>
    <mergeCell ref="E98:G98"/>
    <mergeCell ref="J99:J100"/>
    <mergeCell ref="C100:D100"/>
    <mergeCell ref="C101:D101"/>
    <mergeCell ref="J101:J102"/>
    <mergeCell ref="C102:D102"/>
    <mergeCell ref="C115:D115"/>
    <mergeCell ref="J115:J116"/>
    <mergeCell ref="C116:D116"/>
    <mergeCell ref="C117:D117"/>
    <mergeCell ref="C118:D118"/>
    <mergeCell ref="J118:J119"/>
    <mergeCell ref="C119:D119"/>
    <mergeCell ref="A109:A110"/>
    <mergeCell ref="E109:F109"/>
    <mergeCell ref="E110:G110"/>
    <mergeCell ref="J111:J112"/>
    <mergeCell ref="C112:D112"/>
    <mergeCell ref="C113:D113"/>
    <mergeCell ref="J113:J114"/>
    <mergeCell ref="C114:D114"/>
    <mergeCell ref="C127:D127"/>
    <mergeCell ref="J127:J128"/>
    <mergeCell ref="C128:D128"/>
    <mergeCell ref="C129:D129"/>
    <mergeCell ref="C130:D130"/>
    <mergeCell ref="J130:J131"/>
    <mergeCell ref="C131:D131"/>
    <mergeCell ref="A121:A122"/>
    <mergeCell ref="E121:F121"/>
    <mergeCell ref="E122:G122"/>
    <mergeCell ref="J123:J124"/>
    <mergeCell ref="C124:D124"/>
    <mergeCell ref="C125:D125"/>
    <mergeCell ref="J125:J126"/>
    <mergeCell ref="C126:D126"/>
    <mergeCell ref="C139:D139"/>
    <mergeCell ref="J139:J140"/>
    <mergeCell ref="C140:D140"/>
    <mergeCell ref="C141:D141"/>
    <mergeCell ref="C142:D142"/>
    <mergeCell ref="J142:J143"/>
    <mergeCell ref="C143:D143"/>
    <mergeCell ref="A133:A134"/>
    <mergeCell ref="E133:F133"/>
    <mergeCell ref="E134:G134"/>
    <mergeCell ref="J135:J136"/>
    <mergeCell ref="C136:D136"/>
    <mergeCell ref="C137:D137"/>
    <mergeCell ref="J137:J138"/>
    <mergeCell ref="C138:D138"/>
    <mergeCell ref="C151:D151"/>
    <mergeCell ref="J151:J152"/>
    <mergeCell ref="C152:D152"/>
    <mergeCell ref="C153:D153"/>
    <mergeCell ref="C154:D154"/>
    <mergeCell ref="J154:J155"/>
    <mergeCell ref="C155:D155"/>
    <mergeCell ref="A145:A146"/>
    <mergeCell ref="E145:F145"/>
    <mergeCell ref="E146:G146"/>
    <mergeCell ref="J147:J148"/>
    <mergeCell ref="C148:D148"/>
    <mergeCell ref="C149:D149"/>
    <mergeCell ref="J149:J150"/>
    <mergeCell ref="C150:D150"/>
    <mergeCell ref="C163:D163"/>
    <mergeCell ref="J163:J164"/>
    <mergeCell ref="C164:D164"/>
    <mergeCell ref="C165:D165"/>
    <mergeCell ref="C166:D166"/>
    <mergeCell ref="J166:J167"/>
    <mergeCell ref="C167:D167"/>
    <mergeCell ref="A157:A158"/>
    <mergeCell ref="E157:F157"/>
    <mergeCell ref="E158:G158"/>
    <mergeCell ref="J159:J160"/>
    <mergeCell ref="C160:D160"/>
    <mergeCell ref="C161:D161"/>
    <mergeCell ref="J161:J162"/>
    <mergeCell ref="C162:D162"/>
    <mergeCell ref="C175:D175"/>
    <mergeCell ref="J175:J176"/>
    <mergeCell ref="C176:D176"/>
    <mergeCell ref="C177:D177"/>
    <mergeCell ref="C178:D178"/>
    <mergeCell ref="J178:J179"/>
    <mergeCell ref="C179:D179"/>
    <mergeCell ref="A169:A170"/>
    <mergeCell ref="E169:F169"/>
    <mergeCell ref="E170:G170"/>
    <mergeCell ref="J171:J172"/>
    <mergeCell ref="C172:D172"/>
    <mergeCell ref="C173:D173"/>
    <mergeCell ref="J173:J174"/>
    <mergeCell ref="C174:D174"/>
    <mergeCell ref="C187:D187"/>
    <mergeCell ref="J187:J188"/>
    <mergeCell ref="C188:D188"/>
    <mergeCell ref="C189:D189"/>
    <mergeCell ref="C190:D190"/>
    <mergeCell ref="J190:J191"/>
    <mergeCell ref="C191:D191"/>
    <mergeCell ref="A181:A182"/>
    <mergeCell ref="E181:F181"/>
    <mergeCell ref="E182:G182"/>
    <mergeCell ref="J183:J184"/>
    <mergeCell ref="C184:D184"/>
    <mergeCell ref="C185:D185"/>
    <mergeCell ref="J185:J186"/>
    <mergeCell ref="C186:D186"/>
    <mergeCell ref="C199:D199"/>
    <mergeCell ref="J199:J200"/>
    <mergeCell ref="C200:D200"/>
    <mergeCell ref="C201:D201"/>
    <mergeCell ref="C202:D202"/>
    <mergeCell ref="J202:J203"/>
    <mergeCell ref="C203:D203"/>
    <mergeCell ref="A193:A194"/>
    <mergeCell ref="E193:F193"/>
    <mergeCell ref="E194:G194"/>
    <mergeCell ref="J195:J196"/>
    <mergeCell ref="C196:D196"/>
    <mergeCell ref="C197:D197"/>
    <mergeCell ref="J197:J198"/>
    <mergeCell ref="C198:D198"/>
    <mergeCell ref="C211:D211"/>
    <mergeCell ref="J211:J212"/>
    <mergeCell ref="C212:D212"/>
    <mergeCell ref="C213:D213"/>
    <mergeCell ref="C214:D214"/>
    <mergeCell ref="J214:J215"/>
    <mergeCell ref="C215:D215"/>
    <mergeCell ref="A205:A206"/>
    <mergeCell ref="E205:F205"/>
    <mergeCell ref="E206:G206"/>
    <mergeCell ref="J207:J208"/>
    <mergeCell ref="C208:D208"/>
    <mergeCell ref="C209:D209"/>
    <mergeCell ref="J209:J210"/>
    <mergeCell ref="C210:D210"/>
    <mergeCell ref="C223:D223"/>
    <mergeCell ref="J223:J224"/>
    <mergeCell ref="C224:D224"/>
    <mergeCell ref="C225:D225"/>
    <mergeCell ref="C226:D226"/>
    <mergeCell ref="J226:J227"/>
    <mergeCell ref="C227:D227"/>
    <mergeCell ref="A217:A218"/>
    <mergeCell ref="E217:F217"/>
    <mergeCell ref="E218:G218"/>
    <mergeCell ref="J219:J220"/>
    <mergeCell ref="C220:D220"/>
    <mergeCell ref="C221:D221"/>
    <mergeCell ref="J221:J222"/>
    <mergeCell ref="C222:D222"/>
    <mergeCell ref="C235:D235"/>
    <mergeCell ref="J235:J236"/>
    <mergeCell ref="C236:D236"/>
    <mergeCell ref="C237:D237"/>
    <mergeCell ref="C238:D238"/>
    <mergeCell ref="J238:J239"/>
    <mergeCell ref="C239:D239"/>
    <mergeCell ref="A229:A230"/>
    <mergeCell ref="E229:F229"/>
    <mergeCell ref="E230:G230"/>
    <mergeCell ref="J231:J232"/>
    <mergeCell ref="C232:D232"/>
    <mergeCell ref="C233:D233"/>
    <mergeCell ref="J233:J234"/>
    <mergeCell ref="C234:D234"/>
    <mergeCell ref="C247:D247"/>
    <mergeCell ref="J247:J248"/>
    <mergeCell ref="C248:D248"/>
    <mergeCell ref="C249:D249"/>
    <mergeCell ref="C250:D250"/>
    <mergeCell ref="J250:J251"/>
    <mergeCell ref="C251:D251"/>
    <mergeCell ref="A241:A242"/>
    <mergeCell ref="E241:F241"/>
    <mergeCell ref="E242:G242"/>
    <mergeCell ref="J243:J244"/>
    <mergeCell ref="C244:D244"/>
    <mergeCell ref="C245:D245"/>
    <mergeCell ref="J245:J246"/>
    <mergeCell ref="C246:D246"/>
    <mergeCell ref="C259:D259"/>
    <mergeCell ref="J259:J260"/>
    <mergeCell ref="C260:D260"/>
    <mergeCell ref="C261:D261"/>
    <mergeCell ref="C262:D262"/>
    <mergeCell ref="J262:J263"/>
    <mergeCell ref="C263:D263"/>
    <mergeCell ref="A253:A254"/>
    <mergeCell ref="E253:F253"/>
    <mergeCell ref="E254:G254"/>
    <mergeCell ref="J255:J256"/>
    <mergeCell ref="C256:D256"/>
    <mergeCell ref="C257:D257"/>
    <mergeCell ref="J257:J258"/>
    <mergeCell ref="C258:D258"/>
    <mergeCell ref="C271:D271"/>
    <mergeCell ref="J271:J272"/>
    <mergeCell ref="C272:D272"/>
    <mergeCell ref="C273:D273"/>
    <mergeCell ref="C274:D274"/>
    <mergeCell ref="J274:J275"/>
    <mergeCell ref="C275:D275"/>
    <mergeCell ref="A265:A266"/>
    <mergeCell ref="E265:F265"/>
    <mergeCell ref="E266:G266"/>
    <mergeCell ref="J267:J268"/>
    <mergeCell ref="C268:D268"/>
    <mergeCell ref="C269:D269"/>
    <mergeCell ref="J269:J270"/>
    <mergeCell ref="C270:D270"/>
    <mergeCell ref="C283:D283"/>
    <mergeCell ref="J283:J284"/>
    <mergeCell ref="C284:D284"/>
    <mergeCell ref="C285:D285"/>
    <mergeCell ref="C286:D286"/>
    <mergeCell ref="J286:J287"/>
    <mergeCell ref="C287:D287"/>
    <mergeCell ref="A277:A278"/>
    <mergeCell ref="E277:F277"/>
    <mergeCell ref="E278:G278"/>
    <mergeCell ref="J279:J280"/>
    <mergeCell ref="C280:D280"/>
    <mergeCell ref="C281:D281"/>
    <mergeCell ref="J281:J282"/>
    <mergeCell ref="C282:D282"/>
    <mergeCell ref="C295:D295"/>
    <mergeCell ref="J295:J296"/>
    <mergeCell ref="C296:D296"/>
    <mergeCell ref="C297:D297"/>
    <mergeCell ref="C298:D298"/>
    <mergeCell ref="J298:J299"/>
    <mergeCell ref="C299:D299"/>
    <mergeCell ref="A289:A290"/>
    <mergeCell ref="E289:F289"/>
    <mergeCell ref="E290:G290"/>
    <mergeCell ref="J291:J292"/>
    <mergeCell ref="C292:D292"/>
    <mergeCell ref="C293:D293"/>
    <mergeCell ref="J293:J294"/>
    <mergeCell ref="C294:D294"/>
    <mergeCell ref="C307:D307"/>
    <mergeCell ref="J307:J308"/>
    <mergeCell ref="C308:D308"/>
    <mergeCell ref="C309:D309"/>
    <mergeCell ref="C310:D310"/>
    <mergeCell ref="J310:J311"/>
    <mergeCell ref="C311:D311"/>
    <mergeCell ref="A301:A302"/>
    <mergeCell ref="E301:F301"/>
    <mergeCell ref="E302:G302"/>
    <mergeCell ref="J303:J304"/>
    <mergeCell ref="C304:D304"/>
    <mergeCell ref="C305:D305"/>
    <mergeCell ref="J305:J306"/>
    <mergeCell ref="C306:D306"/>
    <mergeCell ref="C319:D319"/>
    <mergeCell ref="J319:J320"/>
    <mergeCell ref="C320:D320"/>
    <mergeCell ref="C321:D321"/>
    <mergeCell ref="C322:D322"/>
    <mergeCell ref="J322:J323"/>
    <mergeCell ref="C323:D323"/>
    <mergeCell ref="A313:A314"/>
    <mergeCell ref="E313:F313"/>
    <mergeCell ref="E314:G314"/>
    <mergeCell ref="J315:J316"/>
    <mergeCell ref="C316:D316"/>
    <mergeCell ref="C317:D317"/>
    <mergeCell ref="J317:J318"/>
    <mergeCell ref="C318:D318"/>
    <mergeCell ref="C331:D331"/>
    <mergeCell ref="J331:J332"/>
    <mergeCell ref="C332:D332"/>
    <mergeCell ref="C333:D333"/>
    <mergeCell ref="C334:D334"/>
    <mergeCell ref="J334:J335"/>
    <mergeCell ref="C335:D335"/>
    <mergeCell ref="A325:A326"/>
    <mergeCell ref="E325:F325"/>
    <mergeCell ref="E326:G326"/>
    <mergeCell ref="J327:J328"/>
    <mergeCell ref="C328:D328"/>
    <mergeCell ref="C329:D329"/>
    <mergeCell ref="J329:J330"/>
    <mergeCell ref="C330:D330"/>
    <mergeCell ref="C343:D343"/>
    <mergeCell ref="J343:J344"/>
    <mergeCell ref="C344:D344"/>
    <mergeCell ref="C345:D345"/>
    <mergeCell ref="C346:D346"/>
    <mergeCell ref="J346:J347"/>
    <mergeCell ref="C347:D347"/>
    <mergeCell ref="A337:A338"/>
    <mergeCell ref="E337:F337"/>
    <mergeCell ref="E338:G338"/>
    <mergeCell ref="J339:J340"/>
    <mergeCell ref="C340:D340"/>
    <mergeCell ref="C341:D341"/>
    <mergeCell ref="J341:J342"/>
    <mergeCell ref="C342:D342"/>
    <mergeCell ref="C355:D355"/>
    <mergeCell ref="J355:J356"/>
    <mergeCell ref="C356:D356"/>
    <mergeCell ref="C357:D357"/>
    <mergeCell ref="C358:D358"/>
    <mergeCell ref="J358:J359"/>
    <mergeCell ref="C359:D359"/>
    <mergeCell ref="A349:A350"/>
    <mergeCell ref="E349:F349"/>
    <mergeCell ref="E350:G350"/>
    <mergeCell ref="J351:J352"/>
    <mergeCell ref="C352:D352"/>
    <mergeCell ref="C353:D353"/>
    <mergeCell ref="J353:J354"/>
    <mergeCell ref="C354:D354"/>
    <mergeCell ref="C367:D367"/>
    <mergeCell ref="J367:J368"/>
    <mergeCell ref="C368:D368"/>
    <mergeCell ref="C369:D369"/>
    <mergeCell ref="C370:D370"/>
    <mergeCell ref="J370:J371"/>
    <mergeCell ref="C371:D371"/>
    <mergeCell ref="A361:A362"/>
    <mergeCell ref="E361:F361"/>
    <mergeCell ref="E362:G362"/>
    <mergeCell ref="J363:J364"/>
    <mergeCell ref="C364:D364"/>
    <mergeCell ref="C365:D365"/>
    <mergeCell ref="J365:J366"/>
    <mergeCell ref="C366:D366"/>
    <mergeCell ref="C379:D379"/>
    <mergeCell ref="J379:J380"/>
    <mergeCell ref="C380:D380"/>
    <mergeCell ref="C381:D381"/>
    <mergeCell ref="C382:D382"/>
    <mergeCell ref="J382:J383"/>
    <mergeCell ref="C383:D383"/>
    <mergeCell ref="A373:A374"/>
    <mergeCell ref="E373:F373"/>
    <mergeCell ref="E374:G374"/>
    <mergeCell ref="J375:J376"/>
    <mergeCell ref="C376:D376"/>
    <mergeCell ref="C377:D377"/>
    <mergeCell ref="J377:J378"/>
    <mergeCell ref="C378:D378"/>
    <mergeCell ref="C391:D391"/>
    <mergeCell ref="J391:J392"/>
    <mergeCell ref="C392:D392"/>
    <mergeCell ref="C393:D393"/>
    <mergeCell ref="C394:D394"/>
    <mergeCell ref="J394:J395"/>
    <mergeCell ref="C395:D395"/>
    <mergeCell ref="A385:A386"/>
    <mergeCell ref="E385:F385"/>
    <mergeCell ref="E386:G386"/>
    <mergeCell ref="J387:J388"/>
    <mergeCell ref="C388:D388"/>
    <mergeCell ref="C389:D389"/>
    <mergeCell ref="J389:J390"/>
    <mergeCell ref="C390:D390"/>
    <mergeCell ref="C403:D403"/>
    <mergeCell ref="J403:J404"/>
    <mergeCell ref="C404:D404"/>
    <mergeCell ref="C405:D405"/>
    <mergeCell ref="C406:D406"/>
    <mergeCell ref="J406:J407"/>
    <mergeCell ref="C407:D407"/>
    <mergeCell ref="A397:A398"/>
    <mergeCell ref="E397:F397"/>
    <mergeCell ref="E398:G398"/>
    <mergeCell ref="J399:J400"/>
    <mergeCell ref="C400:D400"/>
    <mergeCell ref="C401:D401"/>
    <mergeCell ref="J401:J402"/>
    <mergeCell ref="C402:D402"/>
    <mergeCell ref="C415:D415"/>
    <mergeCell ref="J415:J416"/>
    <mergeCell ref="C416:D416"/>
    <mergeCell ref="C417:D417"/>
    <mergeCell ref="C418:D418"/>
    <mergeCell ref="J418:J419"/>
    <mergeCell ref="C419:D419"/>
    <mergeCell ref="A409:A410"/>
    <mergeCell ref="E409:F409"/>
    <mergeCell ref="E410:G410"/>
    <mergeCell ref="J411:J412"/>
    <mergeCell ref="C412:D412"/>
    <mergeCell ref="C413:D413"/>
    <mergeCell ref="J413:J414"/>
    <mergeCell ref="C414:D414"/>
    <mergeCell ref="C427:D427"/>
    <mergeCell ref="J427:J428"/>
    <mergeCell ref="C428:D428"/>
    <mergeCell ref="C429:D429"/>
    <mergeCell ref="C430:D430"/>
    <mergeCell ref="J430:J431"/>
    <mergeCell ref="C431:D431"/>
    <mergeCell ref="A421:A422"/>
    <mergeCell ref="E421:F421"/>
    <mergeCell ref="E422:G422"/>
    <mergeCell ref="J423:J424"/>
    <mergeCell ref="C424:D424"/>
    <mergeCell ref="C425:D425"/>
    <mergeCell ref="J425:J426"/>
    <mergeCell ref="C426:D426"/>
    <mergeCell ref="C439:D439"/>
    <mergeCell ref="J439:J440"/>
    <mergeCell ref="C440:D440"/>
    <mergeCell ref="C441:D441"/>
    <mergeCell ref="C442:D442"/>
    <mergeCell ref="J442:J443"/>
    <mergeCell ref="C443:D443"/>
    <mergeCell ref="A433:A434"/>
    <mergeCell ref="E433:F433"/>
    <mergeCell ref="E434:G434"/>
    <mergeCell ref="J435:J436"/>
    <mergeCell ref="C436:D436"/>
    <mergeCell ref="C437:D437"/>
    <mergeCell ref="J437:J438"/>
    <mergeCell ref="C438:D438"/>
    <mergeCell ref="C451:D451"/>
    <mergeCell ref="J451:J452"/>
    <mergeCell ref="C452:D452"/>
    <mergeCell ref="C453:D453"/>
    <mergeCell ref="C454:D454"/>
    <mergeCell ref="J454:J455"/>
    <mergeCell ref="C455:D455"/>
    <mergeCell ref="A445:A446"/>
    <mergeCell ref="E445:F445"/>
    <mergeCell ref="E446:G446"/>
    <mergeCell ref="J447:J448"/>
    <mergeCell ref="C448:D448"/>
    <mergeCell ref="C449:D449"/>
    <mergeCell ref="J449:J450"/>
    <mergeCell ref="C450:D450"/>
    <mergeCell ref="C463:D463"/>
    <mergeCell ref="J463:J464"/>
    <mergeCell ref="C464:D464"/>
    <mergeCell ref="C465:D465"/>
    <mergeCell ref="C466:D466"/>
    <mergeCell ref="J466:J467"/>
    <mergeCell ref="C467:D467"/>
    <mergeCell ref="A457:A458"/>
    <mergeCell ref="E457:F457"/>
    <mergeCell ref="E458:G458"/>
    <mergeCell ref="J459:J460"/>
    <mergeCell ref="C460:D460"/>
    <mergeCell ref="C461:D461"/>
    <mergeCell ref="J461:J462"/>
    <mergeCell ref="C462:D462"/>
    <mergeCell ref="C475:D475"/>
    <mergeCell ref="J475:J476"/>
    <mergeCell ref="C476:D476"/>
    <mergeCell ref="C477:D477"/>
    <mergeCell ref="C478:D478"/>
    <mergeCell ref="J478:J479"/>
    <mergeCell ref="C479:D479"/>
    <mergeCell ref="A469:A470"/>
    <mergeCell ref="E469:F469"/>
    <mergeCell ref="E470:G470"/>
    <mergeCell ref="J471:J472"/>
    <mergeCell ref="C472:D472"/>
    <mergeCell ref="C473:D473"/>
    <mergeCell ref="J473:J474"/>
    <mergeCell ref="C474:D474"/>
    <mergeCell ref="C487:D487"/>
    <mergeCell ref="J487:J488"/>
    <mergeCell ref="C488:D488"/>
    <mergeCell ref="C489:D489"/>
    <mergeCell ref="C490:D490"/>
    <mergeCell ref="J490:J491"/>
    <mergeCell ref="C491:D491"/>
    <mergeCell ref="A481:A482"/>
    <mergeCell ref="E481:F481"/>
    <mergeCell ref="E482:G482"/>
    <mergeCell ref="J483:J484"/>
    <mergeCell ref="C484:D484"/>
    <mergeCell ref="C485:D485"/>
    <mergeCell ref="J485:J486"/>
    <mergeCell ref="C486:D486"/>
    <mergeCell ref="C499:D499"/>
    <mergeCell ref="J499:J500"/>
    <mergeCell ref="C500:D500"/>
    <mergeCell ref="C501:D501"/>
    <mergeCell ref="C502:D502"/>
    <mergeCell ref="J502:J503"/>
    <mergeCell ref="C503:D503"/>
    <mergeCell ref="A493:A494"/>
    <mergeCell ref="E493:F493"/>
    <mergeCell ref="E494:G494"/>
    <mergeCell ref="J495:J496"/>
    <mergeCell ref="C496:D496"/>
    <mergeCell ref="C497:D497"/>
    <mergeCell ref="J497:J498"/>
    <mergeCell ref="C498:D498"/>
    <mergeCell ref="C511:D511"/>
    <mergeCell ref="J511:J512"/>
    <mergeCell ref="C512:D512"/>
    <mergeCell ref="C513:D513"/>
    <mergeCell ref="C514:D514"/>
    <mergeCell ref="J514:J515"/>
    <mergeCell ref="C515:D515"/>
    <mergeCell ref="A505:A506"/>
    <mergeCell ref="E505:F505"/>
    <mergeCell ref="E506:G506"/>
    <mergeCell ref="J507:J508"/>
    <mergeCell ref="C508:D508"/>
    <mergeCell ref="C509:D509"/>
    <mergeCell ref="J509:J510"/>
    <mergeCell ref="C510:D510"/>
    <mergeCell ref="C523:D523"/>
    <mergeCell ref="J523:J524"/>
    <mergeCell ref="C524:D524"/>
    <mergeCell ref="C525:D525"/>
    <mergeCell ref="C526:D526"/>
    <mergeCell ref="J526:J527"/>
    <mergeCell ref="C527:D527"/>
    <mergeCell ref="A517:A518"/>
    <mergeCell ref="E517:F517"/>
    <mergeCell ref="E518:G518"/>
    <mergeCell ref="J519:J520"/>
    <mergeCell ref="C520:D520"/>
    <mergeCell ref="C521:D521"/>
    <mergeCell ref="J521:J522"/>
    <mergeCell ref="C522:D522"/>
    <mergeCell ref="C535:D535"/>
    <mergeCell ref="J535:J536"/>
    <mergeCell ref="C536:D536"/>
    <mergeCell ref="C537:D537"/>
    <mergeCell ref="C538:D538"/>
    <mergeCell ref="J538:J539"/>
    <mergeCell ref="C539:D539"/>
    <mergeCell ref="A529:A530"/>
    <mergeCell ref="E529:F529"/>
    <mergeCell ref="E530:G530"/>
    <mergeCell ref="J531:J532"/>
    <mergeCell ref="C532:D532"/>
    <mergeCell ref="C533:D533"/>
    <mergeCell ref="J533:J534"/>
    <mergeCell ref="C534:D534"/>
    <mergeCell ref="C547:D547"/>
    <mergeCell ref="J547:J548"/>
    <mergeCell ref="C548:D548"/>
    <mergeCell ref="C549:D549"/>
    <mergeCell ref="C550:D550"/>
    <mergeCell ref="J550:J551"/>
    <mergeCell ref="C551:D551"/>
    <mergeCell ref="A541:A542"/>
    <mergeCell ref="E541:F541"/>
    <mergeCell ref="E542:G542"/>
    <mergeCell ref="J543:J544"/>
    <mergeCell ref="C544:D544"/>
    <mergeCell ref="C545:D545"/>
    <mergeCell ref="J545:J546"/>
    <mergeCell ref="C546:D546"/>
    <mergeCell ref="C559:D559"/>
    <mergeCell ref="J559:J560"/>
    <mergeCell ref="C560:D560"/>
    <mergeCell ref="C561:D561"/>
    <mergeCell ref="C562:D562"/>
    <mergeCell ref="J562:J563"/>
    <mergeCell ref="C563:D563"/>
    <mergeCell ref="A553:A554"/>
    <mergeCell ref="E553:F553"/>
    <mergeCell ref="E554:G554"/>
    <mergeCell ref="J555:J556"/>
    <mergeCell ref="C556:D556"/>
    <mergeCell ref="C557:D557"/>
    <mergeCell ref="J557:J558"/>
    <mergeCell ref="C558:D558"/>
    <mergeCell ref="C571:D571"/>
    <mergeCell ref="J571:J572"/>
    <mergeCell ref="C572:D572"/>
    <mergeCell ref="C573:D573"/>
    <mergeCell ref="C574:D574"/>
    <mergeCell ref="J574:J575"/>
    <mergeCell ref="C575:D575"/>
    <mergeCell ref="A565:A566"/>
    <mergeCell ref="E565:F565"/>
    <mergeCell ref="E566:G566"/>
    <mergeCell ref="J567:J568"/>
    <mergeCell ref="C568:D568"/>
    <mergeCell ref="C569:D569"/>
    <mergeCell ref="J569:J570"/>
    <mergeCell ref="C570:D570"/>
    <mergeCell ref="C583:D583"/>
    <mergeCell ref="J583:J584"/>
    <mergeCell ref="C584:D584"/>
    <mergeCell ref="C585:D585"/>
    <mergeCell ref="C586:D586"/>
    <mergeCell ref="J586:J587"/>
    <mergeCell ref="C587:D587"/>
    <mergeCell ref="A577:A578"/>
    <mergeCell ref="E577:F577"/>
    <mergeCell ref="E578:G578"/>
    <mergeCell ref="J579:J580"/>
    <mergeCell ref="C580:D580"/>
    <mergeCell ref="C581:D581"/>
    <mergeCell ref="J581:J582"/>
    <mergeCell ref="C582:D582"/>
    <mergeCell ref="C595:D595"/>
    <mergeCell ref="J595:J596"/>
    <mergeCell ref="C596:D596"/>
    <mergeCell ref="C597:D597"/>
    <mergeCell ref="C598:D598"/>
    <mergeCell ref="J598:J599"/>
    <mergeCell ref="C599:D599"/>
    <mergeCell ref="A589:A590"/>
    <mergeCell ref="E589:F589"/>
    <mergeCell ref="E590:G590"/>
    <mergeCell ref="J591:J592"/>
    <mergeCell ref="C592:D592"/>
    <mergeCell ref="C593:D593"/>
    <mergeCell ref="J593:J594"/>
    <mergeCell ref="C594:D594"/>
    <mergeCell ref="C607:D607"/>
    <mergeCell ref="J607:J608"/>
    <mergeCell ref="C608:D608"/>
    <mergeCell ref="C609:D609"/>
    <mergeCell ref="C610:D610"/>
    <mergeCell ref="J610:J611"/>
    <mergeCell ref="C611:D611"/>
    <mergeCell ref="A601:A602"/>
    <mergeCell ref="E601:F601"/>
    <mergeCell ref="E602:G602"/>
    <mergeCell ref="J603:J604"/>
    <mergeCell ref="C604:D604"/>
    <mergeCell ref="C605:D605"/>
    <mergeCell ref="J605:J606"/>
    <mergeCell ref="C606:D606"/>
    <mergeCell ref="C619:D619"/>
    <mergeCell ref="J619:J620"/>
    <mergeCell ref="C620:D620"/>
    <mergeCell ref="C621:D621"/>
    <mergeCell ref="C622:D622"/>
    <mergeCell ref="J622:J623"/>
    <mergeCell ref="C623:D623"/>
    <mergeCell ref="A613:A614"/>
    <mergeCell ref="E613:F613"/>
    <mergeCell ref="E614:G614"/>
    <mergeCell ref="J615:J616"/>
    <mergeCell ref="C616:D616"/>
    <mergeCell ref="C617:D617"/>
    <mergeCell ref="J617:J618"/>
    <mergeCell ref="C618:D618"/>
    <mergeCell ref="C631:D631"/>
    <mergeCell ref="J631:J632"/>
    <mergeCell ref="C632:D632"/>
    <mergeCell ref="C633:D633"/>
    <mergeCell ref="C634:D634"/>
    <mergeCell ref="J634:J635"/>
    <mergeCell ref="C635:D635"/>
    <mergeCell ref="A625:A626"/>
    <mergeCell ref="E625:F625"/>
    <mergeCell ref="E626:G626"/>
    <mergeCell ref="J627:J628"/>
    <mergeCell ref="C628:D628"/>
    <mergeCell ref="C629:D629"/>
    <mergeCell ref="J629:J630"/>
    <mergeCell ref="C630:D630"/>
    <mergeCell ref="C643:D643"/>
    <mergeCell ref="J643:J644"/>
    <mergeCell ref="C644:D644"/>
    <mergeCell ref="C645:D645"/>
    <mergeCell ref="C646:D646"/>
    <mergeCell ref="J646:J647"/>
    <mergeCell ref="C647:D647"/>
    <mergeCell ref="A637:A638"/>
    <mergeCell ref="E637:F637"/>
    <mergeCell ref="E638:G638"/>
    <mergeCell ref="J639:J640"/>
    <mergeCell ref="C640:D640"/>
    <mergeCell ref="C641:D641"/>
    <mergeCell ref="J641:J642"/>
    <mergeCell ref="C642:D642"/>
  </mergeCells>
  <phoneticPr fontId="1"/>
  <pageMargins left="0.59055118110236227" right="0.59055118110236227" top="0.39370078740157483" bottom="0.39370078740157483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利用者情報入力</vt:lpstr>
      <vt:lpstr>明細書</vt:lpstr>
      <vt:lpstr>サービスコード</vt:lpstr>
      <vt:lpstr>【記入例】明細書</vt:lpstr>
      <vt:lpstr>【記入例】明細書!Print_Area</vt:lpstr>
      <vt:lpstr>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oatmp052</dc:creator>
  <cp:lastModifiedBy>oatmp223</cp:lastModifiedBy>
  <cp:lastPrinted>2021-01-04T04:13:35Z</cp:lastPrinted>
  <dcterms:created xsi:type="dcterms:W3CDTF">1997-01-08T22:48:59Z</dcterms:created>
  <dcterms:modified xsi:type="dcterms:W3CDTF">2022-03-31T07:50:58Z</dcterms:modified>
</cp:coreProperties>
</file>